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989" activeTab="0"/>
  </bookViews>
  <sheets>
    <sheet name="planas" sheetId="1" r:id="rId1"/>
  </sheets>
  <definedNames>
    <definedName name="Excel_BuiltIn__FilterDatabase" localSheetId="0">'planas'!$D$33:$D$54</definedName>
    <definedName name="Excel_BuiltIn_Print_Area" localSheetId="0">'planas'!$A$7:$C$81</definedName>
    <definedName name="_xlnm.Print_Area" localSheetId="0">'planas'!$A$7:$B$81</definedName>
  </definedNames>
  <calcPr fullCalcOnLoad="1"/>
</workbook>
</file>

<file path=xl/sharedStrings.xml><?xml version="1.0" encoding="utf-8"?>
<sst xmlns="http://schemas.openxmlformats.org/spreadsheetml/2006/main" count="61" uniqueCount="58">
  <si>
    <t>TVIRTINU:</t>
  </si>
  <si>
    <t>Lietuvos lankininkų federacijos</t>
  </si>
  <si>
    <t>Prezidentas Gediminas Maksimavičius</t>
  </si>
  <si>
    <t>Tarybos sprendimas Nr.2021-</t>
  </si>
  <si>
    <t>LIETUVOS LANKININKŲ FEDERACIJOS BIUDŽETAS 2021 METAMS</t>
  </si>
  <si>
    <t>LIETUVOS LANKININKŲ FEDERACIJOS BIUDŽETAS 2022 METAMS</t>
  </si>
  <si>
    <t>PLANAS</t>
  </si>
  <si>
    <t>I. PAJAMOS:</t>
  </si>
  <si>
    <t>1.1    ŠMSM (Aukšto meistriškumo sporto programa)</t>
  </si>
  <si>
    <t>1.2    LTOK subsidijos</t>
  </si>
  <si>
    <t>1.3   LTOK lėšos OP sportininkams</t>
  </si>
  <si>
    <t xml:space="preserve">       PAJAMOS IŠ VISO:</t>
  </si>
  <si>
    <t xml:space="preserve">       IŠ VISO LĖŠŲ:</t>
  </si>
  <si>
    <t>II. IŠLAIDOS:</t>
  </si>
  <si>
    <t>2.1    LLF organizacinės išlaidos:</t>
  </si>
  <si>
    <t>2.1.1        darbuotojų atlyginimai (300+50+200)</t>
  </si>
  <si>
    <t>2.1.2        darbuotojų atlyginimų mokesčiai (2957,64)</t>
  </si>
  <si>
    <t>2.1.3        apskaitos sąnaudos (300)</t>
  </si>
  <si>
    <t>2.1.4        narystės LSFS mokestis</t>
  </si>
  <si>
    <t>2.1.5        narystės WA mokestis 480CHF (ir vienos WA varžybos 25CHF)</t>
  </si>
  <si>
    <t>2.1.6        mokestis notarui ir registrų centrui</t>
  </si>
  <si>
    <t>2.1.7        mokestis už archery.lt vardą</t>
  </si>
  <si>
    <t>2.1.8        mokestis už archery.lt serverį</t>
  </si>
  <si>
    <t>2.1.9        bankiniai mokesčiai</t>
  </si>
  <si>
    <t>2.1.10      LLF visuotinio narių susirinkimo išlaidos</t>
  </si>
  <si>
    <t>2.1.11      sveikinimai, dovanos, pažymėjimai</t>
  </si>
  <si>
    <t>2.1.12      viešinimas</t>
  </si>
  <si>
    <t>2.1.13      mokestis už archery.lt ir FB priežiūrą</t>
  </si>
  <si>
    <t>2.2    LLF varžybų organizavimo išlaidos:</t>
  </si>
  <si>
    <t>2.2.2        LČ apdovanojimai ir prizai</t>
  </si>
  <si>
    <t>2.2.3        teisėjavimas reitinginėse varžybose ir visuose LČ</t>
  </si>
  <si>
    <t>2.2.4        Olimpinė diena</t>
  </si>
  <si>
    <t>2.2.5        Zoom platforma</t>
  </si>
  <si>
    <t>2.2.6        Laiko apskaitos sistema</t>
  </si>
  <si>
    <t>2.3   Nacionalinės rinktinės pasiruošimo ir dalyvavimo tarptautinėse varžybose išlaidos</t>
  </si>
  <si>
    <t>2.3.1       sportinis inventorius</t>
  </si>
  <si>
    <t>2.3.2       apranga</t>
  </si>
  <si>
    <t>2.3.3       EČ Miunhenas</t>
  </si>
  <si>
    <t>2.3.4       Sportininkų dalyvio licenzijos WA</t>
  </si>
  <si>
    <t>2.3.5      EČ jaunimo-jaunių (ANGLIJA)</t>
  </si>
  <si>
    <t>2.4    Mokymai, seminarai, kvalifikacijos tobulinimo kursai:</t>
  </si>
  <si>
    <t>2.4.1        treneriams</t>
  </si>
  <si>
    <t>2.4.2        teisėjams</t>
  </si>
  <si>
    <t>2.4.3        manipuliavimo sporto varžybomis, kovos su brutaliu žiūrovų elgesiu, antidopingo ir kt. temomis</t>
  </si>
  <si>
    <t>2.5    Parama klubams, sportininkams:</t>
  </si>
  <si>
    <t>2.5.1        LTOK lėšos OP sportininkams</t>
  </si>
  <si>
    <t>2.5.2        klubų skatinimas pagal rezultatus</t>
  </si>
  <si>
    <t>2.5.3        Sporto bazių plėtra ir įranga</t>
  </si>
  <si>
    <t xml:space="preserve">             IŠLAIDOS IŠ VISO:</t>
  </si>
  <si>
    <t>LIKUTIS 2022.12.31</t>
  </si>
  <si>
    <t>LLF moka vyr teisėjui, vyr sekretoriui ir šaudymo vadovui po 25 EUR už kiekvieną reitinginių (ir LČ) varžybų dieną kiekvienam. Organizatorius apmoka kitas suderintas išlaidas (kelionės ir nakvynės).</t>
  </si>
  <si>
    <t>1.4   Nario mokestis ir klubų sportininkų licenzijos ( 11 klubų x 100  ir 141 sportininkai x 10 )</t>
  </si>
  <si>
    <t>2.2.7        Skydų nuoma</t>
  </si>
  <si>
    <t>2.1.14       Audito išlaidos</t>
  </si>
  <si>
    <t>2.1.15      Viešųjų pirkimų konsultavimo išlaidos</t>
  </si>
  <si>
    <t>2.1.16      nenumatytos išlaidos</t>
  </si>
  <si>
    <t>2.2.1        taikiniai reitinginėms varžyboms</t>
  </si>
  <si>
    <t>Tarybos sprendimas Nr. 2022-12-15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</si>
</sst>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31" fillId="41" borderId="0" applyNumberFormat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42" borderId="6" applyNumberFormat="0" applyAlignment="0" applyProtection="0"/>
    <xf numFmtId="0" fontId="34" fillId="43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8" applyNumberFormat="0" applyFill="0" applyAlignment="0" applyProtection="0"/>
    <xf numFmtId="0" fontId="8" fillId="44" borderId="0" applyNumberFormat="0" applyBorder="0" applyAlignment="0" applyProtection="0"/>
    <xf numFmtId="0" fontId="35" fillId="4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9" applyNumberFormat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53" borderId="10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42" borderId="7" applyNumberFormat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54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55" borderId="0" xfId="0" applyFont="1" applyFill="1" applyAlignment="1">
      <alignment horizontal="left" vertical="center"/>
    </xf>
    <xf numFmtId="4" fontId="0" fillId="55" borderId="0" xfId="0" applyNumberFormat="1" applyFont="1" applyFill="1" applyAlignment="1">
      <alignment horizontal="center" vertical="center"/>
    </xf>
    <xf numFmtId="0" fontId="0" fillId="55" borderId="0" xfId="0" applyFill="1" applyAlignment="1">
      <alignment/>
    </xf>
    <xf numFmtId="0" fontId="9" fillId="55" borderId="0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right" vertical="center"/>
    </xf>
    <xf numFmtId="0" fontId="0" fillId="55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55" borderId="14" xfId="0" applyFont="1" applyFill="1" applyBorder="1" applyAlignment="1">
      <alignment horizontal="left" vertical="center"/>
    </xf>
    <xf numFmtId="4" fontId="11" fillId="55" borderId="14" xfId="0" applyNumberFormat="1" applyFont="1" applyFill="1" applyBorder="1" applyAlignment="1">
      <alignment horizontal="center" vertical="center"/>
    </xf>
    <xf numFmtId="0" fontId="12" fillId="55" borderId="14" xfId="0" applyFont="1" applyFill="1" applyBorder="1" applyAlignment="1">
      <alignment horizontal="left" vertical="center"/>
    </xf>
    <xf numFmtId="2" fontId="12" fillId="55" borderId="14" xfId="0" applyNumberFormat="1" applyFont="1" applyFill="1" applyBorder="1" applyAlignment="1">
      <alignment horizontal="center" vertical="center"/>
    </xf>
    <xf numFmtId="0" fontId="12" fillId="55" borderId="0" xfId="0" applyFont="1" applyFill="1" applyAlignment="1">
      <alignment horizontal="left" vertical="center"/>
    </xf>
    <xf numFmtId="0" fontId="11" fillId="55" borderId="14" xfId="0" applyFont="1" applyFill="1" applyBorder="1" applyAlignment="1">
      <alignment horizontal="left" vertical="center"/>
    </xf>
    <xf numFmtId="4" fontId="0" fillId="55" borderId="14" xfId="0" applyNumberFormat="1" applyFont="1" applyFill="1" applyBorder="1" applyAlignment="1">
      <alignment horizontal="center" vertical="center"/>
    </xf>
    <xf numFmtId="0" fontId="11" fillId="55" borderId="0" xfId="0" applyFont="1" applyFill="1" applyAlignment="1">
      <alignment horizontal="left" vertical="center"/>
    </xf>
    <xf numFmtId="0" fontId="11" fillId="55" borderId="0" xfId="0" applyFont="1" applyFill="1" applyAlignment="1">
      <alignment/>
    </xf>
    <xf numFmtId="0" fontId="0" fillId="55" borderId="0" xfId="0" applyFont="1" applyFill="1" applyAlignment="1">
      <alignment horizontal="left" vertical="center" wrapText="1"/>
    </xf>
    <xf numFmtId="0" fontId="0" fillId="55" borderId="14" xfId="0" applyFont="1" applyFill="1" applyBorder="1" applyAlignment="1">
      <alignment horizontal="left" vertical="center" wrapText="1"/>
    </xf>
    <xf numFmtId="0" fontId="13" fillId="55" borderId="14" xfId="0" applyFont="1" applyFill="1" applyBorder="1" applyAlignment="1">
      <alignment horizontal="left" vertical="center"/>
    </xf>
    <xf numFmtId="4" fontId="13" fillId="55" borderId="14" xfId="0" applyNumberFormat="1" applyFont="1" applyFill="1" applyBorder="1" applyAlignment="1">
      <alignment horizontal="center" vertical="center"/>
    </xf>
    <xf numFmtId="0" fontId="14" fillId="55" borderId="0" xfId="0" applyFont="1" applyFill="1" applyAlignment="1">
      <alignment horizontal="left" vertical="center"/>
    </xf>
    <xf numFmtId="4" fontId="12" fillId="55" borderId="14" xfId="0" applyNumberFormat="1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center" vertical="center"/>
    </xf>
  </cellXfs>
  <cellStyles count="8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Geras" xfId="66"/>
    <cellStyle name="Input" xfId="67"/>
    <cellStyle name="Įprastas 2" xfId="68"/>
    <cellStyle name="Įspėjimo tekstas" xfId="69"/>
    <cellStyle name="Išvestis" xfId="70"/>
    <cellStyle name="Įvestis" xfId="71"/>
    <cellStyle name="Comma" xfId="72"/>
    <cellStyle name="Comma [0]" xfId="73"/>
    <cellStyle name="Linked Cell" xfId="74"/>
    <cellStyle name="Neutral" xfId="75"/>
    <cellStyle name="Neutralus" xfId="76"/>
    <cellStyle name="Normal 2" xfId="77"/>
    <cellStyle name="Normal 2 2" xfId="78"/>
    <cellStyle name="Normal 3" xfId="79"/>
    <cellStyle name="Normal 6" xfId="80"/>
    <cellStyle name="Note" xfId="81"/>
    <cellStyle name="Paryškinimas 1" xfId="82"/>
    <cellStyle name="Paryškinimas 2" xfId="83"/>
    <cellStyle name="Paryškinimas 3" xfId="84"/>
    <cellStyle name="Paryškinimas 4" xfId="85"/>
    <cellStyle name="Paryškinimas 5" xfId="86"/>
    <cellStyle name="Paryškinimas 6" xfId="87"/>
    <cellStyle name="Pastaba" xfId="88"/>
    <cellStyle name="Pavadinimas" xfId="89"/>
    <cellStyle name="Percent" xfId="90"/>
    <cellStyle name="Skaičiavimas" xfId="91"/>
    <cellStyle name="Suma" xfId="92"/>
    <cellStyle name="Susietas langelis" xfId="93"/>
    <cellStyle name="Tikrinimo langelis" xfId="94"/>
    <cellStyle name="Currency" xfId="95"/>
    <cellStyle name="Currency [0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zoomScalePageLayoutView="0" workbookViewId="0" topLeftCell="A29">
      <selection activeCell="E18" sqref="E18"/>
    </sheetView>
  </sheetViews>
  <sheetFormatPr defaultColWidth="9.140625" defaultRowHeight="12.75"/>
  <cols>
    <col min="1" max="1" width="83.8515625" style="1" customWidth="1"/>
    <col min="2" max="2" width="15.7109375" style="2" customWidth="1"/>
    <col min="3" max="253" width="9.140625" style="1" customWidth="1"/>
    <col min="254" max="16384" width="9.140625" style="3" customWidth="1"/>
  </cols>
  <sheetData>
    <row r="1" spans="1:2" ht="15">
      <c r="A1" s="4"/>
      <c r="B1" s="4"/>
    </row>
    <row r="2" spans="1:2" ht="15" hidden="1">
      <c r="A2" s="4" t="s">
        <v>0</v>
      </c>
      <c r="B2" s="4"/>
    </row>
    <row r="3" spans="1:2" ht="15" hidden="1">
      <c r="A3" s="5" t="s">
        <v>1</v>
      </c>
      <c r="B3" s="4"/>
    </row>
    <row r="4" spans="1:2" ht="15" hidden="1">
      <c r="A4" s="5" t="s">
        <v>2</v>
      </c>
      <c r="B4" s="4"/>
    </row>
    <row r="5" spans="1:2" ht="15" hidden="1">
      <c r="A5" s="6" t="s">
        <v>3</v>
      </c>
      <c r="B5" s="4"/>
    </row>
    <row r="6" spans="1:2" ht="15" hidden="1">
      <c r="A6" s="4"/>
      <c r="B6" s="4"/>
    </row>
    <row r="7" spans="1:2" ht="15" hidden="1">
      <c r="A7" s="25" t="s">
        <v>4</v>
      </c>
      <c r="B7" s="25"/>
    </row>
    <row r="8" spans="1:2" ht="15">
      <c r="A8" s="7" t="s">
        <v>0</v>
      </c>
      <c r="B8" s="4"/>
    </row>
    <row r="9" spans="1:2" ht="15">
      <c r="A9" s="8" t="s">
        <v>1</v>
      </c>
      <c r="B9" s="4"/>
    </row>
    <row r="10" spans="1:2" ht="15">
      <c r="A10" s="8" t="s">
        <v>2</v>
      </c>
      <c r="B10" s="4"/>
    </row>
    <row r="11" spans="1:2" ht="15">
      <c r="A11" s="9" t="s">
        <v>57</v>
      </c>
      <c r="B11" s="4"/>
    </row>
    <row r="12" spans="1:2" ht="15">
      <c r="A12" s="4"/>
      <c r="B12" s="4"/>
    </row>
    <row r="13" spans="1:2" ht="15">
      <c r="A13" s="25" t="s">
        <v>5</v>
      </c>
      <c r="B13" s="25"/>
    </row>
    <row r="14" spans="1:2" ht="15">
      <c r="A14" s="4"/>
      <c r="B14" s="4"/>
    </row>
    <row r="17" spans="1:2" ht="12.75">
      <c r="A17" s="10"/>
      <c r="B17" s="11" t="s">
        <v>6</v>
      </c>
    </row>
    <row r="18" spans="1:2" s="14" customFormat="1" ht="12.75">
      <c r="A18" s="12"/>
      <c r="B18" s="13"/>
    </row>
    <row r="19" spans="1:2" ht="12.75">
      <c r="A19" s="15" t="s">
        <v>7</v>
      </c>
      <c r="B19" s="16"/>
    </row>
    <row r="20" spans="1:2" ht="12.75">
      <c r="A20" s="10" t="s">
        <v>8</v>
      </c>
      <c r="B20" s="16">
        <v>52846</v>
      </c>
    </row>
    <row r="21" spans="1:2" ht="12.75">
      <c r="A21" s="10" t="s">
        <v>9</v>
      </c>
      <c r="B21" s="16">
        <v>25000</v>
      </c>
    </row>
    <row r="22" spans="1:2" ht="12.75">
      <c r="A22" s="10" t="s">
        <v>10</v>
      </c>
      <c r="B22" s="16">
        <v>4500</v>
      </c>
    </row>
    <row r="23" spans="1:2" ht="12.75">
      <c r="A23" s="10" t="s">
        <v>51</v>
      </c>
      <c r="B23" s="16">
        <v>2510</v>
      </c>
    </row>
    <row r="24" spans="1:256" s="17" customFormat="1" ht="12.75">
      <c r="A24" s="15" t="s">
        <v>11</v>
      </c>
      <c r="B24" s="11">
        <f>SUM(B20:B23)</f>
        <v>84856</v>
      </c>
      <c r="IT24" s="18"/>
      <c r="IU24" s="18"/>
      <c r="IV24" s="18"/>
    </row>
    <row r="25" spans="1:2" s="17" customFormat="1" ht="12.75">
      <c r="A25" s="15" t="s">
        <v>12</v>
      </c>
      <c r="B25" s="11">
        <f>B18+B24</f>
        <v>84856</v>
      </c>
    </row>
    <row r="26" spans="1:2" ht="12.75">
      <c r="A26" s="15" t="s">
        <v>13</v>
      </c>
      <c r="B26" s="16"/>
    </row>
    <row r="27" spans="1:2" s="17" customFormat="1" ht="12.75">
      <c r="A27" s="15" t="s">
        <v>14</v>
      </c>
      <c r="B27" s="11">
        <f>SUM(B28:B43)</f>
        <v>18213.12</v>
      </c>
    </row>
    <row r="28" spans="1:2" ht="12.75">
      <c r="A28" s="10" t="s">
        <v>15</v>
      </c>
      <c r="B28" s="16">
        <v>6600</v>
      </c>
    </row>
    <row r="29" spans="1:2" ht="12.75">
      <c r="A29" s="10" t="s">
        <v>16</v>
      </c>
      <c r="B29" s="16">
        <v>2957.64</v>
      </c>
    </row>
    <row r="30" spans="1:2" ht="12.75">
      <c r="A30" s="10" t="s">
        <v>17</v>
      </c>
      <c r="B30" s="16">
        <v>3600</v>
      </c>
    </row>
    <row r="31" spans="1:2" ht="12.75">
      <c r="A31" s="10" t="s">
        <v>18</v>
      </c>
      <c r="B31" s="16">
        <v>30</v>
      </c>
    </row>
    <row r="32" spans="1:2" ht="12.75">
      <c r="A32" s="10" t="s">
        <v>19</v>
      </c>
      <c r="B32" s="16">
        <v>309.58</v>
      </c>
    </row>
    <row r="33" spans="1:2" ht="12.75">
      <c r="A33" s="10" t="s">
        <v>20</v>
      </c>
      <c r="B33" s="16">
        <v>60</v>
      </c>
    </row>
    <row r="34" spans="1:2" ht="12.75">
      <c r="A34" s="10" t="s">
        <v>21</v>
      </c>
      <c r="B34" s="16">
        <v>11.97</v>
      </c>
    </row>
    <row r="35" spans="1:2" ht="12.75">
      <c r="A35" s="10" t="s">
        <v>22</v>
      </c>
      <c r="B35" s="16">
        <v>57.93</v>
      </c>
    </row>
    <row r="36" spans="1:2" ht="12.75">
      <c r="A36" s="10" t="s">
        <v>23</v>
      </c>
      <c r="B36" s="16">
        <v>250</v>
      </c>
    </row>
    <row r="37" spans="1:2" ht="12.75">
      <c r="A37" s="10" t="s">
        <v>24</v>
      </c>
      <c r="B37" s="16">
        <v>100</v>
      </c>
    </row>
    <row r="38" spans="1:2" ht="12.75">
      <c r="A38" s="10" t="s">
        <v>25</v>
      </c>
      <c r="B38" s="16">
        <v>380</v>
      </c>
    </row>
    <row r="39" spans="1:2" ht="12.75">
      <c r="A39" s="10" t="s">
        <v>26</v>
      </c>
      <c r="B39" s="16">
        <v>500</v>
      </c>
    </row>
    <row r="40" spans="1:2" ht="12.75">
      <c r="A40" s="10" t="s">
        <v>27</v>
      </c>
      <c r="B40" s="16">
        <v>360</v>
      </c>
    </row>
    <row r="41" spans="1:2" ht="12.75">
      <c r="A41" s="10" t="s">
        <v>53</v>
      </c>
      <c r="B41" s="16">
        <v>1694</v>
      </c>
    </row>
    <row r="42" spans="1:2" ht="12.75">
      <c r="A42" s="10" t="s">
        <v>54</v>
      </c>
      <c r="B42" s="16">
        <v>302</v>
      </c>
    </row>
    <row r="43" spans="1:2" ht="12.75">
      <c r="A43" s="10" t="s">
        <v>55</v>
      </c>
      <c r="B43" s="16">
        <v>1000</v>
      </c>
    </row>
    <row r="44" spans="1:2" s="17" customFormat="1" ht="12.75">
      <c r="A44" s="15" t="s">
        <v>28</v>
      </c>
      <c r="B44" s="11">
        <f>SUM(B45:B51)</f>
        <v>13064</v>
      </c>
    </row>
    <row r="45" spans="1:2" ht="12.75">
      <c r="A45" s="10" t="s">
        <v>56</v>
      </c>
      <c r="B45" s="16">
        <v>700</v>
      </c>
    </row>
    <row r="46" spans="1:2" ht="12.75">
      <c r="A46" s="10" t="s">
        <v>29</v>
      </c>
      <c r="B46" s="16">
        <v>2655</v>
      </c>
    </row>
    <row r="47" spans="1:2" ht="12.75">
      <c r="A47" s="10" t="s">
        <v>30</v>
      </c>
      <c r="B47" s="16">
        <v>680</v>
      </c>
    </row>
    <row r="48" spans="1:6" ht="12.75">
      <c r="A48" s="10" t="s">
        <v>31</v>
      </c>
      <c r="B48" s="16">
        <v>500</v>
      </c>
      <c r="F48" s="19"/>
    </row>
    <row r="49" spans="1:2" ht="12.75">
      <c r="A49" s="10" t="s">
        <v>32</v>
      </c>
      <c r="B49" s="16">
        <v>149</v>
      </c>
    </row>
    <row r="50" spans="1:5" s="1" customFormat="1" ht="12.75">
      <c r="A50" s="20" t="s">
        <v>33</v>
      </c>
      <c r="B50" s="16">
        <v>2580</v>
      </c>
      <c r="E50" s="19"/>
    </row>
    <row r="51" spans="1:5" s="1" customFormat="1" ht="12.75">
      <c r="A51" s="20" t="s">
        <v>52</v>
      </c>
      <c r="B51" s="16">
        <v>5800</v>
      </c>
      <c r="E51" s="19"/>
    </row>
    <row r="52" spans="1:2" ht="12.75">
      <c r="A52" s="15" t="s">
        <v>34</v>
      </c>
      <c r="B52" s="11">
        <f>SUM(B53:B57)</f>
        <v>37175.630000000005</v>
      </c>
    </row>
    <row r="53" spans="1:2" ht="12.75">
      <c r="A53" s="10" t="s">
        <v>35</v>
      </c>
      <c r="B53" s="16">
        <v>6677</v>
      </c>
    </row>
    <row r="54" spans="1:2" ht="12.75">
      <c r="A54" s="10" t="s">
        <v>36</v>
      </c>
      <c r="B54" s="16">
        <v>2982</v>
      </c>
    </row>
    <row r="55" spans="1:2" ht="12.75">
      <c r="A55" s="10" t="s">
        <v>37</v>
      </c>
      <c r="B55" s="16">
        <v>12315</v>
      </c>
    </row>
    <row r="56" spans="1:253" ht="12.75">
      <c r="A56" s="10" t="s">
        <v>38</v>
      </c>
      <c r="B56" s="16">
        <v>1856.63</v>
      </c>
      <c r="IS56" s="3"/>
    </row>
    <row r="57" spans="1:2" ht="12.75">
      <c r="A57" s="10" t="s">
        <v>39</v>
      </c>
      <c r="B57" s="16">
        <v>13345</v>
      </c>
    </row>
    <row r="58" spans="1:5" s="17" customFormat="1" ht="12.75">
      <c r="A58" s="15" t="s">
        <v>40</v>
      </c>
      <c r="B58" s="11">
        <f>SUM(B59:B61)</f>
        <v>0</v>
      </c>
      <c r="E58" s="1"/>
    </row>
    <row r="59" spans="1:2" ht="12.75">
      <c r="A59" s="10" t="s">
        <v>41</v>
      </c>
      <c r="B59" s="16"/>
    </row>
    <row r="60" spans="1:2" ht="12.75">
      <c r="A60" s="10" t="s">
        <v>42</v>
      </c>
      <c r="B60" s="16"/>
    </row>
    <row r="61" spans="1:2" ht="12.75">
      <c r="A61" s="10" t="s">
        <v>43</v>
      </c>
      <c r="B61" s="16"/>
    </row>
    <row r="62" spans="1:2" s="17" customFormat="1" ht="12.75">
      <c r="A62" s="15" t="s">
        <v>44</v>
      </c>
      <c r="B62" s="11">
        <f>SUM(B63:B65)</f>
        <v>16094</v>
      </c>
    </row>
    <row r="63" spans="1:2" s="17" customFormat="1" ht="12.75">
      <c r="A63" s="10" t="s">
        <v>45</v>
      </c>
      <c r="B63" s="16">
        <v>4500</v>
      </c>
    </row>
    <row r="64" spans="1:2" ht="12.75">
      <c r="A64" s="10" t="s">
        <v>46</v>
      </c>
      <c r="B64" s="16">
        <v>9994</v>
      </c>
    </row>
    <row r="65" spans="1:2" ht="12.75">
      <c r="A65" s="10" t="s">
        <v>47</v>
      </c>
      <c r="B65" s="16">
        <v>1600</v>
      </c>
    </row>
    <row r="66" spans="1:2" s="23" customFormat="1" ht="12.75">
      <c r="A66" s="21"/>
      <c r="B66" s="22"/>
    </row>
    <row r="67" spans="1:2" s="17" customFormat="1" ht="12.75">
      <c r="A67" s="15" t="s">
        <v>48</v>
      </c>
      <c r="B67" s="11">
        <f>B27+B44+B52+B62</f>
        <v>84546.75</v>
      </c>
    </row>
    <row r="68" spans="1:2" s="14" customFormat="1" ht="12.75">
      <c r="A68" s="12" t="s">
        <v>49</v>
      </c>
      <c r="B68" s="24">
        <f>B25-B67</f>
        <v>309.25</v>
      </c>
    </row>
    <row r="71" ht="12.75">
      <c r="A71" s="1" t="s">
        <v>50</v>
      </c>
    </row>
  </sheetData>
  <sheetProtection selectLockedCells="1" selectUnlockedCells="1"/>
  <mergeCells count="2">
    <mergeCell ref="A7:B7"/>
    <mergeCell ref="A13:B13"/>
  </mergeCells>
  <printOptions/>
  <pageMargins left="0.9416666666666667" right="0.2361111111111111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2022-12-14T14:38:39Z</dcterms:created>
  <dcterms:modified xsi:type="dcterms:W3CDTF">2022-12-14T17:48:43Z</dcterms:modified>
  <cp:category/>
  <cp:version/>
  <cp:contentType/>
  <cp:contentStatus/>
</cp:coreProperties>
</file>