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Skatinimo lentelė 2020" sheetId="1" r:id="rId1"/>
    <sheet name="klubų a.s.nr.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/>
  <c r="P12"/>
  <c r="P11"/>
  <c r="P10"/>
  <c r="P9"/>
  <c r="P8"/>
  <c r="Y8" s="1"/>
  <c r="P7"/>
  <c r="L11"/>
  <c r="W9"/>
  <c r="W7"/>
  <c r="W8"/>
  <c r="W12"/>
  <c r="W6"/>
  <c r="W5"/>
  <c r="W4"/>
  <c r="P14"/>
  <c r="P5"/>
  <c r="P4"/>
  <c r="B9"/>
  <c r="B10"/>
  <c r="D11"/>
  <c r="E11"/>
  <c r="P6" s="1"/>
  <c r="F11"/>
  <c r="G11"/>
  <c r="H11"/>
  <c r="I11"/>
  <c r="J11"/>
  <c r="K11"/>
  <c r="M11"/>
  <c r="C11"/>
  <c r="Y12" l="1"/>
  <c r="Y14"/>
  <c r="Y11"/>
  <c r="Y6"/>
  <c r="Y5"/>
  <c r="Y13"/>
  <c r="Y9"/>
  <c r="Y10"/>
  <c r="Y7"/>
  <c r="B5"/>
  <c r="B6"/>
  <c r="B7"/>
  <c r="B8"/>
  <c r="B4"/>
  <c r="B11" l="1"/>
  <c r="Y4"/>
  <c r="Y15" s="1"/>
</calcChain>
</file>

<file path=xl/sharedStrings.xml><?xml version="1.0" encoding="utf-8"?>
<sst xmlns="http://schemas.openxmlformats.org/spreadsheetml/2006/main" count="80" uniqueCount="68">
  <si>
    <t>LSK</t>
  </si>
  <si>
    <t>STR</t>
  </si>
  <si>
    <t>KL</t>
  </si>
  <si>
    <t>HAR</t>
  </si>
  <si>
    <t>KLL</t>
  </si>
  <si>
    <t>AŠ</t>
  </si>
  <si>
    <t>ŽL</t>
  </si>
  <si>
    <t>USTR</t>
  </si>
  <si>
    <t>ULK</t>
  </si>
  <si>
    <t>VAJ</t>
  </si>
  <si>
    <t>JBR</t>
  </si>
  <si>
    <t>viso taškų</t>
  </si>
  <si>
    <t>viso</t>
  </si>
  <si>
    <t xml:space="preserve">Taškai sumuojami ir  skaičiuojami suaugusių , jaunimo , jaunių bei jaunučių amžiaus grupėse visose lankų grupėse.
Pagal surinktus sporto klubo taškus , skatinimui skirta piniginė suma bus padalinta iš visų sporto klubų surinktų taškų ir bus gauta vieno taško kaina.
Skatinimo sumą sudarys: LLF biudžete numatyta suma bei metų pabaigoje susidaręs federacijos veiklos finansinis likutis.
</t>
  </si>
  <si>
    <t>Reitinginės varžybos</t>
  </si>
  <si>
    <t>Viso</t>
  </si>
  <si>
    <t>Už pasiekimusxtaškai:</t>
  </si>
  <si>
    <t>Klubas</t>
  </si>
  <si>
    <t>dalyviai*</t>
  </si>
  <si>
    <t>*Vienų varžybų metu, dalyvis gauna tik 2 tšk. nors gali dalyvauti keliose lankų grupėse.</t>
  </si>
  <si>
    <t>Tarptautinės varžybos “Klaipėdos taurė”</t>
  </si>
  <si>
    <t>Tarptautinės varžybos “V.Černiausko atminimo taurė”</t>
  </si>
  <si>
    <t>SM</t>
  </si>
  <si>
    <t>TKSM</t>
  </si>
  <si>
    <t>REK (olimp.)</t>
  </si>
  <si>
    <t>REK (kiti l.)</t>
  </si>
  <si>
    <t>LT čemp.</t>
  </si>
  <si>
    <t>LT komand.čemp.</t>
  </si>
  <si>
    <t>Taškai už varžybų dalyvius</t>
  </si>
  <si>
    <t>TKSM – 50 tšk. visose lankų grupėse</t>
  </si>
  <si>
    <t>SM – 20 tšk. visose lankų grupėse</t>
  </si>
  <si>
    <t>Lietuvos rekordas olimpinėje rungtyje - 50 tšk.</t>
  </si>
  <si>
    <t>Lietuvos rekordas kitose rungtyse – 20 tšk</t>
  </si>
  <si>
    <t>Komandinis rekordas olimpinėje rungtyje – 15 tšk.</t>
  </si>
  <si>
    <t>REK (kom. olimp. l.)</t>
  </si>
  <si>
    <t>REK (kom. kt. lankai)</t>
  </si>
  <si>
    <t>Komandinis rekordas kitose rungtyse – 10 tšk.</t>
  </si>
  <si>
    <t>Lietuvos čempionas – 30 tšk. visose rungtyse</t>
  </si>
  <si>
    <t>Lietuvos čempionas komandinis – 30 tšk. visose rungtyse</t>
  </si>
  <si>
    <t>Viso:</t>
  </si>
  <si>
    <t>Sąskaitos numeris</t>
  </si>
  <si>
    <t>VšĮ „Žaliasis lankas"</t>
  </si>
  <si>
    <t>VšĮ Klaipėdos lankininkai</t>
  </si>
  <si>
    <t>LT917300010141599697</t>
  </si>
  <si>
    <t>Sporto klubas ,,Ugninė strėlė"</t>
  </si>
  <si>
    <t xml:space="preserve">LT477300010105068931 </t>
  </si>
  <si>
    <t>VšĮ "STRĖLĖ"</t>
  </si>
  <si>
    <t>LT467180900000700625</t>
  </si>
  <si>
    <t>Kauno lankininkai</t>
  </si>
  <si>
    <t>LT447300010090147378</t>
  </si>
  <si>
    <t>VšĮ „Lankininkų sporto klubas"</t>
  </si>
  <si>
    <t>Laisvalaikio ir sporto klubas "Vajetau"</t>
  </si>
  <si>
    <t>Sporto klubas "Auksinis Šaulys"</t>
  </si>
  <si>
    <t>LT207300010002406654</t>
  </si>
  <si>
    <t>Klubas "Jaunimo Brizas"</t>
  </si>
  <si>
    <t>LT315014500014001021</t>
  </si>
  <si>
    <t>LT907300010113898164</t>
  </si>
  <si>
    <t>LT787044060000671292</t>
  </si>
  <si>
    <t>LT477300010132458530</t>
  </si>
  <si>
    <t>LT604010051002094031</t>
  </si>
  <si>
    <t>LT607044060000930315</t>
  </si>
  <si>
    <t>Netradicinių sorto šakų klubas "Harmonija"</t>
  </si>
  <si>
    <t>Utenos lankininkų klubas</t>
  </si>
  <si>
    <t>Atviras Lietuvos šaudymo iš lanko uždarose patalpose čempionatas (visi lankai, visos amžiaus grupės)</t>
  </si>
  <si>
    <t>Tarptautinės varžybos “V.Juozapaičio atminimo taurė”</t>
  </si>
  <si>
    <t>Utenos m. pirmenybės</t>
  </si>
  <si>
    <t>Atviras Lietuvos šaudymo iš lanko čempionatas (visi lankai, visos amžiaus grupės (išskyrus senjorų grupę))</t>
  </si>
  <si>
    <t>Tarptautinės varžybos „Best Indoor“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</si>
</sst>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9" xfId="0" applyFont="1" applyBorder="1"/>
    <xf numFmtId="0" fontId="9" fillId="0" borderId="16" xfId="0" applyFont="1" applyBorder="1"/>
    <xf numFmtId="0" fontId="2" fillId="0" borderId="18" xfId="0" applyFont="1" applyBorder="1"/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" fillId="2" borderId="17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topLeftCell="C1" workbookViewId="0">
      <selection activeCell="R9" sqref="R9"/>
    </sheetView>
  </sheetViews>
  <sheetFormatPr defaultRowHeight="15"/>
  <cols>
    <col min="1" max="1" width="61.28515625" style="4" bestFit="1" customWidth="1"/>
    <col min="2" max="2" width="4.5703125" style="3" bestFit="1" customWidth="1"/>
    <col min="3" max="3" width="4" style="1" bestFit="1" customWidth="1"/>
    <col min="4" max="4" width="4.140625" style="1" bestFit="1" customWidth="1"/>
    <col min="5" max="5" width="3" style="1" bestFit="1" customWidth="1"/>
    <col min="6" max="6" width="4.7109375" style="1" bestFit="1" customWidth="1"/>
    <col min="7" max="7" width="3.85546875" style="1" bestFit="1" customWidth="1"/>
    <col min="8" max="8" width="3.28515625" style="1" bestFit="1" customWidth="1"/>
    <col min="9" max="9" width="3" style="1" bestFit="1" customWidth="1"/>
    <col min="10" max="10" width="5.5703125" style="1" bestFit="1" customWidth="1"/>
    <col min="11" max="11" width="4.42578125" style="1" bestFit="1" customWidth="1"/>
    <col min="12" max="12" width="4" style="1" bestFit="1" customWidth="1"/>
    <col min="13" max="13" width="4.28515625" style="1" bestFit="1" customWidth="1"/>
    <col min="14" max="14" width="3.85546875" style="1" customWidth="1"/>
    <col min="15" max="15" width="6.7109375" style="1" bestFit="1" customWidth="1"/>
    <col min="16" max="16" width="15.7109375" style="1" customWidth="1"/>
    <col min="17" max="17" width="6.5703125" style="1" customWidth="1"/>
    <col min="18" max="18" width="8.28515625" style="1" customWidth="1"/>
    <col min="19" max="19" width="11.85546875" style="1" bestFit="1" customWidth="1"/>
    <col min="20" max="20" width="13.7109375" style="1" bestFit="1" customWidth="1"/>
    <col min="21" max="21" width="18" style="1" customWidth="1"/>
    <col min="22" max="22" width="19.28515625" style="1" bestFit="1" customWidth="1"/>
    <col min="23" max="23" width="8.7109375" style="1" bestFit="1" customWidth="1"/>
    <col min="24" max="24" width="16.5703125" style="1" bestFit="1" customWidth="1"/>
    <col min="25" max="25" width="9.7109375" style="1" customWidth="1"/>
    <col min="26" max="16384" width="9.140625" style="1"/>
  </cols>
  <sheetData>
    <row r="1" spans="1:25" ht="15.75" thickBot="1"/>
    <row r="2" spans="1:25">
      <c r="A2" s="41" t="s">
        <v>14</v>
      </c>
      <c r="B2" s="21"/>
      <c r="C2" s="39" t="s">
        <v>18</v>
      </c>
      <c r="D2" s="39"/>
      <c r="E2" s="39"/>
      <c r="F2" s="39"/>
      <c r="G2" s="39"/>
      <c r="H2" s="39"/>
      <c r="I2" s="39"/>
      <c r="J2" s="39"/>
      <c r="K2" s="39"/>
      <c r="L2" s="39"/>
      <c r="M2" s="40"/>
      <c r="N2" s="6"/>
      <c r="O2" s="49" t="s">
        <v>17</v>
      </c>
      <c r="P2" s="43" t="s">
        <v>28</v>
      </c>
      <c r="Q2" s="45" t="s">
        <v>16</v>
      </c>
      <c r="R2" s="46"/>
      <c r="S2" s="46"/>
      <c r="T2" s="46"/>
      <c r="U2" s="46"/>
      <c r="V2" s="46"/>
      <c r="W2" s="46"/>
      <c r="X2" s="46"/>
      <c r="Y2" s="47" t="s">
        <v>11</v>
      </c>
    </row>
    <row r="3" spans="1:25">
      <c r="A3" s="42"/>
      <c r="B3" s="5" t="s">
        <v>12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10</v>
      </c>
      <c r="M3" s="22" t="s">
        <v>9</v>
      </c>
      <c r="N3" s="6"/>
      <c r="O3" s="50"/>
      <c r="P3" s="44"/>
      <c r="Q3" s="12" t="s">
        <v>23</v>
      </c>
      <c r="R3" s="12" t="s">
        <v>22</v>
      </c>
      <c r="S3" s="12" t="s">
        <v>24</v>
      </c>
      <c r="T3" s="9" t="s">
        <v>25</v>
      </c>
      <c r="U3" s="9" t="s">
        <v>34</v>
      </c>
      <c r="V3" s="9" t="s">
        <v>35</v>
      </c>
      <c r="W3" s="9" t="s">
        <v>26</v>
      </c>
      <c r="X3" s="9" t="s">
        <v>27</v>
      </c>
      <c r="Y3" s="48"/>
    </row>
    <row r="4" spans="1:25">
      <c r="A4" s="23" t="s">
        <v>63</v>
      </c>
      <c r="B4" s="29">
        <f>SUM(C4:M4)</f>
        <v>74</v>
      </c>
      <c r="C4" s="13">
        <v>16</v>
      </c>
      <c r="D4" s="13">
        <v>9</v>
      </c>
      <c r="E4" s="1">
        <v>7</v>
      </c>
      <c r="F4" s="13">
        <v>2</v>
      </c>
      <c r="G4" s="13">
        <v>8</v>
      </c>
      <c r="H4" s="13">
        <v>5</v>
      </c>
      <c r="I4" s="13">
        <v>11</v>
      </c>
      <c r="J4" s="13">
        <v>12</v>
      </c>
      <c r="K4" s="13">
        <v>3</v>
      </c>
      <c r="L4" s="13">
        <v>1</v>
      </c>
      <c r="M4" s="24"/>
      <c r="N4" s="6"/>
      <c r="O4" s="15" t="s">
        <v>0</v>
      </c>
      <c r="P4" s="14">
        <f>C11*2</f>
        <v>190</v>
      </c>
      <c r="Q4" s="12"/>
      <c r="R4" s="12">
        <v>9</v>
      </c>
      <c r="S4" s="12"/>
      <c r="T4" s="12"/>
      <c r="U4" s="12">
        <v>1</v>
      </c>
      <c r="V4" s="12"/>
      <c r="W4" s="12">
        <f>3+2+4</f>
        <v>9</v>
      </c>
      <c r="X4" s="12">
        <v>3</v>
      </c>
      <c r="Y4" s="16">
        <f>P4+Q4*50+R4*20+S4*50+T4*20+U4*15+V4*10+W4*30+X4*30</f>
        <v>745</v>
      </c>
    </row>
    <row r="5" spans="1:25">
      <c r="A5" s="25" t="s">
        <v>65</v>
      </c>
      <c r="B5" s="29">
        <f t="shared" ref="B5:B10" si="0">SUM(C5:M5)</f>
        <v>53</v>
      </c>
      <c r="C5" s="13">
        <v>13</v>
      </c>
      <c r="D5" s="13">
        <v>2</v>
      </c>
      <c r="E5" s="13">
        <v>6</v>
      </c>
      <c r="F5" s="13"/>
      <c r="G5" s="13">
        <v>6</v>
      </c>
      <c r="H5" s="13">
        <v>5</v>
      </c>
      <c r="I5" s="13">
        <v>8</v>
      </c>
      <c r="J5" s="13">
        <v>6</v>
      </c>
      <c r="K5" s="13">
        <v>6</v>
      </c>
      <c r="L5" s="13">
        <v>1</v>
      </c>
      <c r="M5" s="24"/>
      <c r="N5" s="7"/>
      <c r="O5" s="15" t="s">
        <v>6</v>
      </c>
      <c r="P5" s="14">
        <f>I11*2</f>
        <v>124</v>
      </c>
      <c r="Q5" s="12"/>
      <c r="R5" s="12">
        <v>6</v>
      </c>
      <c r="S5" s="12"/>
      <c r="T5" s="12">
        <v>2</v>
      </c>
      <c r="U5" s="12">
        <v>1</v>
      </c>
      <c r="V5" s="12">
        <v>1</v>
      </c>
      <c r="W5" s="12">
        <f>5+4</f>
        <v>9</v>
      </c>
      <c r="X5" s="12">
        <v>2</v>
      </c>
      <c r="Y5" s="16">
        <f>P5+Q5*50+R5*20+S5*50+T5*20+U5*15+V5*10+W5*30+X5*30</f>
        <v>639</v>
      </c>
    </row>
    <row r="6" spans="1:25">
      <c r="A6" s="25" t="s">
        <v>64</v>
      </c>
      <c r="B6" s="29">
        <f t="shared" si="0"/>
        <v>43</v>
      </c>
      <c r="C6" s="13">
        <v>10</v>
      </c>
      <c r="D6" s="13"/>
      <c r="E6" s="13">
        <v>4</v>
      </c>
      <c r="F6" s="13">
        <v>1</v>
      </c>
      <c r="G6" s="13">
        <v>8</v>
      </c>
      <c r="H6" s="13">
        <v>6</v>
      </c>
      <c r="I6" s="13">
        <v>7</v>
      </c>
      <c r="J6" s="13"/>
      <c r="K6" s="13">
        <v>6</v>
      </c>
      <c r="L6" s="13">
        <v>1</v>
      </c>
      <c r="M6" s="24"/>
      <c r="N6" s="7"/>
      <c r="O6" s="15" t="s">
        <v>2</v>
      </c>
      <c r="P6" s="14">
        <f>E11*2</f>
        <v>78</v>
      </c>
      <c r="Q6" s="12"/>
      <c r="R6" s="12">
        <v>2</v>
      </c>
      <c r="S6" s="12"/>
      <c r="T6" s="12"/>
      <c r="U6" s="12">
        <v>1</v>
      </c>
      <c r="V6" s="12"/>
      <c r="W6" s="12">
        <f>4+1+2</f>
        <v>7</v>
      </c>
      <c r="X6" s="12">
        <v>2</v>
      </c>
      <c r="Y6" s="16">
        <f>P6+Q6*50+R6*20+S6*50+T6*20+U6*15+V6*10+W6*30+X6*30</f>
        <v>403</v>
      </c>
    </row>
    <row r="7" spans="1:25">
      <c r="A7" s="25" t="s">
        <v>66</v>
      </c>
      <c r="B7" s="29">
        <f t="shared" si="0"/>
        <v>93</v>
      </c>
      <c r="C7" s="13">
        <v>19</v>
      </c>
      <c r="D7" s="13">
        <v>6</v>
      </c>
      <c r="E7" s="13">
        <v>11</v>
      </c>
      <c r="F7" s="13">
        <v>1</v>
      </c>
      <c r="G7" s="13">
        <v>10</v>
      </c>
      <c r="H7" s="13">
        <v>5</v>
      </c>
      <c r="I7" s="13">
        <v>16</v>
      </c>
      <c r="J7" s="13">
        <v>17</v>
      </c>
      <c r="K7" s="13">
        <v>6</v>
      </c>
      <c r="L7" s="13">
        <v>2</v>
      </c>
      <c r="M7" s="24"/>
      <c r="N7" s="7"/>
      <c r="O7" s="15" t="s">
        <v>7</v>
      </c>
      <c r="P7" s="14">
        <f>J11*2</f>
        <v>86</v>
      </c>
      <c r="Q7" s="12"/>
      <c r="R7" s="12"/>
      <c r="S7" s="12"/>
      <c r="T7" s="12">
        <v>1</v>
      </c>
      <c r="U7" s="12"/>
      <c r="V7" s="12"/>
      <c r="W7" s="12">
        <f>3+1+3</f>
        <v>7</v>
      </c>
      <c r="X7" s="12">
        <v>1</v>
      </c>
      <c r="Y7" s="16">
        <f>P7+Q7*50+R7*20+S7*50+T7*20+U7*15+V7*10+W7*30+X7*30</f>
        <v>346</v>
      </c>
    </row>
    <row r="8" spans="1:25" ht="15.75" thickBot="1">
      <c r="A8" s="26" t="s">
        <v>20</v>
      </c>
      <c r="B8" s="34">
        <f t="shared" si="0"/>
        <v>44</v>
      </c>
      <c r="C8" s="35">
        <v>7</v>
      </c>
      <c r="D8" s="35"/>
      <c r="E8" s="35">
        <v>5</v>
      </c>
      <c r="F8" s="35">
        <v>1</v>
      </c>
      <c r="G8" s="35">
        <v>12</v>
      </c>
      <c r="H8" s="35">
        <v>6</v>
      </c>
      <c r="I8" s="35">
        <v>8</v>
      </c>
      <c r="J8" s="35"/>
      <c r="K8" s="35"/>
      <c r="L8" s="35">
        <v>1</v>
      </c>
      <c r="M8" s="36">
        <v>4</v>
      </c>
      <c r="N8" s="7"/>
      <c r="O8" s="15" t="s">
        <v>8</v>
      </c>
      <c r="P8" s="14">
        <f>K11*2</f>
        <v>54</v>
      </c>
      <c r="Q8" s="12"/>
      <c r="R8" s="12">
        <v>9</v>
      </c>
      <c r="S8" s="12"/>
      <c r="T8" s="12"/>
      <c r="U8" s="12"/>
      <c r="V8" s="12"/>
      <c r="W8" s="12">
        <f>1+1</f>
        <v>2</v>
      </c>
      <c r="X8" s="12"/>
      <c r="Y8" s="16">
        <f>P8+Q8*50+R8*20+S8*50+T8*20+U8*15+V8*10+W8*30+X8*30</f>
        <v>294</v>
      </c>
    </row>
    <row r="9" spans="1:25">
      <c r="A9" s="27" t="s">
        <v>21</v>
      </c>
      <c r="B9" s="29">
        <f>SUM(C9:M9)</f>
        <v>43</v>
      </c>
      <c r="C9" s="38">
        <v>14</v>
      </c>
      <c r="D9" s="38">
        <v>10</v>
      </c>
      <c r="E9" s="38">
        <v>1</v>
      </c>
      <c r="F9" s="38">
        <v>1</v>
      </c>
      <c r="G9" s="38">
        <v>7</v>
      </c>
      <c r="H9" s="38">
        <v>2</v>
      </c>
      <c r="I9" s="38">
        <v>4</v>
      </c>
      <c r="J9" s="38"/>
      <c r="K9" s="38">
        <v>4</v>
      </c>
      <c r="L9" s="38"/>
      <c r="M9" s="38"/>
      <c r="N9" s="7"/>
      <c r="O9" s="15" t="s">
        <v>5</v>
      </c>
      <c r="P9" s="14">
        <f>H11*2</f>
        <v>66</v>
      </c>
      <c r="Q9" s="12"/>
      <c r="R9" s="12">
        <v>5</v>
      </c>
      <c r="S9" s="12"/>
      <c r="T9" s="12"/>
      <c r="U9" s="12"/>
      <c r="V9" s="12"/>
      <c r="W9" s="12">
        <f>1+1</f>
        <v>2</v>
      </c>
      <c r="X9" s="12"/>
      <c r="Y9" s="16">
        <f>P9+Q9*50+R9*20+S9*50+T9*20+U9*15+V9*10+W9*30+X9*30</f>
        <v>226</v>
      </c>
    </row>
    <row r="10" spans="1:25" ht="15.75" thickBot="1">
      <c r="A10" s="8" t="s">
        <v>67</v>
      </c>
      <c r="B10" s="29">
        <f t="shared" si="0"/>
        <v>64</v>
      </c>
      <c r="C10" s="38">
        <v>16</v>
      </c>
      <c r="D10" s="38">
        <v>9</v>
      </c>
      <c r="E10" s="38">
        <v>5</v>
      </c>
      <c r="F10" s="38">
        <v>1</v>
      </c>
      <c r="G10" s="38">
        <v>11</v>
      </c>
      <c r="H10" s="38">
        <v>4</v>
      </c>
      <c r="I10" s="38">
        <v>8</v>
      </c>
      <c r="J10" s="38">
        <v>8</v>
      </c>
      <c r="K10" s="38">
        <v>2</v>
      </c>
      <c r="L10" s="38"/>
      <c r="M10" s="38"/>
      <c r="N10" s="2"/>
      <c r="O10" s="15" t="s">
        <v>1</v>
      </c>
      <c r="P10" s="14">
        <f>D11*2</f>
        <v>72</v>
      </c>
      <c r="Q10" s="12"/>
      <c r="R10" s="12"/>
      <c r="S10" s="12"/>
      <c r="T10" s="12"/>
      <c r="U10" s="12"/>
      <c r="V10" s="12"/>
      <c r="W10" s="12">
        <v>1</v>
      </c>
      <c r="X10" s="12">
        <v>1</v>
      </c>
      <c r="Y10" s="16">
        <f>P10+Q10*50+R10*20+S10*50+T10*20+U10*15+V10*10+W10*30+X10*30</f>
        <v>132</v>
      </c>
    </row>
    <row r="11" spans="1:25" ht="15.75" thickBot="1">
      <c r="A11" s="33" t="s">
        <v>15</v>
      </c>
      <c r="B11" s="37">
        <f>SUM(B4:B10)</f>
        <v>414</v>
      </c>
      <c r="C11" s="37">
        <f>SUM(C4:C10)</f>
        <v>95</v>
      </c>
      <c r="D11" s="37">
        <f t="shared" ref="D11:M11" si="1">SUM(D4:D10)</f>
        <v>36</v>
      </c>
      <c r="E11" s="37">
        <f t="shared" si="1"/>
        <v>39</v>
      </c>
      <c r="F11" s="37">
        <f t="shared" si="1"/>
        <v>7</v>
      </c>
      <c r="G11" s="37">
        <f>SUM(G4:G10)</f>
        <v>62</v>
      </c>
      <c r="H11" s="37">
        <f t="shared" si="1"/>
        <v>33</v>
      </c>
      <c r="I11" s="37">
        <f t="shared" si="1"/>
        <v>62</v>
      </c>
      <c r="J11" s="37">
        <f t="shared" si="1"/>
        <v>43</v>
      </c>
      <c r="K11" s="37">
        <f t="shared" si="1"/>
        <v>27</v>
      </c>
      <c r="L11" s="37">
        <f>SUM(L4:L10)</f>
        <v>6</v>
      </c>
      <c r="M11" s="37">
        <f t="shared" si="1"/>
        <v>4</v>
      </c>
      <c r="N11" s="9"/>
      <c r="O11" s="15" t="s">
        <v>4</v>
      </c>
      <c r="P11" s="14">
        <f>G11*2</f>
        <v>124</v>
      </c>
      <c r="Q11" s="12"/>
      <c r="R11" s="12"/>
      <c r="S11" s="12"/>
      <c r="T11" s="12"/>
      <c r="U11" s="12"/>
      <c r="V11" s="12"/>
      <c r="W11" s="12"/>
      <c r="X11" s="12"/>
      <c r="Y11" s="16">
        <f>P11+Q11*50+R11*20+S11*50+T11*20+U11*15+V11*10+W11*30+X11*30</f>
        <v>124</v>
      </c>
    </row>
    <row r="12" spans="1:25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15" t="s">
        <v>3</v>
      </c>
      <c r="P12" s="14">
        <f>F11*2</f>
        <v>14</v>
      </c>
      <c r="Q12" s="12"/>
      <c r="R12" s="12"/>
      <c r="S12" s="12"/>
      <c r="T12" s="12"/>
      <c r="U12" s="12"/>
      <c r="V12" s="12"/>
      <c r="W12" s="12">
        <f>1+1</f>
        <v>2</v>
      </c>
      <c r="X12" s="12"/>
      <c r="Y12" s="16">
        <f>P12+Q12*50+R12*20+S12*50+T12*20+U12*15+V12*10+W12*30+X12*30</f>
        <v>74</v>
      </c>
    </row>
    <row r="13" spans="1:25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15" t="s">
        <v>10</v>
      </c>
      <c r="P13" s="14">
        <f>L11*2</f>
        <v>12</v>
      </c>
      <c r="Q13" s="12"/>
      <c r="R13" s="12">
        <v>1</v>
      </c>
      <c r="S13" s="12"/>
      <c r="T13" s="12"/>
      <c r="U13" s="12"/>
      <c r="V13" s="12"/>
      <c r="W13" s="12"/>
      <c r="X13" s="12"/>
      <c r="Y13" s="16">
        <f>P13+Q13*50+R13*20+S13*50+T13*20+U13*15+V13*10+W13*30+X13*30</f>
        <v>32</v>
      </c>
    </row>
    <row r="14" spans="1:25">
      <c r="A14" s="10" t="s">
        <v>19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  <c r="O14" s="15" t="s">
        <v>9</v>
      </c>
      <c r="P14" s="14">
        <f>M11*2</f>
        <v>8</v>
      </c>
      <c r="Q14" s="12"/>
      <c r="R14" s="12"/>
      <c r="S14" s="12"/>
      <c r="T14" s="12"/>
      <c r="U14" s="12"/>
      <c r="V14" s="12"/>
      <c r="W14" s="12"/>
      <c r="X14" s="12"/>
      <c r="Y14" s="16">
        <f>P14+Q14*50+R14*20+S14*50+T14*20+U14*15+V14*10+W14*30+X14*30</f>
        <v>8</v>
      </c>
    </row>
    <row r="15" spans="1:25" ht="15.75" thickBo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  <c r="O15" s="17"/>
      <c r="P15" s="18"/>
      <c r="Q15" s="18"/>
      <c r="R15" s="18"/>
      <c r="S15" s="18"/>
      <c r="T15" s="18"/>
      <c r="U15" s="18"/>
      <c r="V15" s="18"/>
      <c r="W15" s="18"/>
      <c r="X15" s="19" t="s">
        <v>39</v>
      </c>
      <c r="Y15" s="20">
        <f>SUM(Y4:Y14)</f>
        <v>3023</v>
      </c>
    </row>
    <row r="16" spans="1:25" ht="120">
      <c r="A16" s="11" t="s">
        <v>13</v>
      </c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Q16" s="28" t="s">
        <v>29</v>
      </c>
      <c r="R16" s="28" t="s">
        <v>30</v>
      </c>
      <c r="S16" s="28" t="s">
        <v>31</v>
      </c>
      <c r="T16" s="28" t="s">
        <v>32</v>
      </c>
      <c r="U16" s="28" t="s">
        <v>33</v>
      </c>
      <c r="V16" s="28" t="s">
        <v>36</v>
      </c>
      <c r="W16" s="28" t="s">
        <v>37</v>
      </c>
      <c r="X16" s="28" t="s">
        <v>38</v>
      </c>
    </row>
    <row r="17" spans="1:14">
      <c r="A17" s="8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8"/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sortState ref="O4:Y14">
    <sortCondition descending="1" ref="Y4:Y14"/>
  </sortState>
  <mergeCells count="6">
    <mergeCell ref="C2:M2"/>
    <mergeCell ref="A2:A3"/>
    <mergeCell ref="P2:P3"/>
    <mergeCell ref="Q2:X2"/>
    <mergeCell ref="Y2:Y3"/>
    <mergeCell ref="O2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2" sqref="A12"/>
    </sheetView>
  </sheetViews>
  <sheetFormatPr defaultRowHeight="15"/>
  <cols>
    <col min="1" max="1" width="32.5703125" bestFit="1" customWidth="1"/>
    <col min="2" max="2" width="39.5703125" bestFit="1" customWidth="1"/>
  </cols>
  <sheetData>
    <row r="1" spans="1:2" s="30" customFormat="1" ht="15.75">
      <c r="A1" s="30" t="s">
        <v>17</v>
      </c>
      <c r="B1" s="30" t="s">
        <v>40</v>
      </c>
    </row>
    <row r="2" spans="1:2" s="31" customFormat="1">
      <c r="A2" s="32" t="s">
        <v>51</v>
      </c>
      <c r="B2" s="31" t="s">
        <v>59</v>
      </c>
    </row>
    <row r="3" spans="1:2" s="31" customFormat="1">
      <c r="A3" s="31" t="s">
        <v>41</v>
      </c>
      <c r="B3" s="31" t="s">
        <v>58</v>
      </c>
    </row>
    <row r="4" spans="1:2" s="31" customFormat="1">
      <c r="A4" s="31" t="s">
        <v>42</v>
      </c>
      <c r="B4" s="31" t="s">
        <v>43</v>
      </c>
    </row>
    <row r="5" spans="1:2" s="31" customFormat="1">
      <c r="A5" s="31" t="s">
        <v>61</v>
      </c>
      <c r="B5" s="31" t="s">
        <v>57</v>
      </c>
    </row>
    <row r="6" spans="1:2" s="31" customFormat="1">
      <c r="A6" s="31" t="s">
        <v>44</v>
      </c>
      <c r="B6" s="31" t="s">
        <v>45</v>
      </c>
    </row>
    <row r="7" spans="1:2" s="31" customFormat="1">
      <c r="A7" s="31" t="s">
        <v>62</v>
      </c>
      <c r="B7" s="31" t="s">
        <v>56</v>
      </c>
    </row>
    <row r="8" spans="1:2" s="31" customFormat="1">
      <c r="A8" s="31" t="s">
        <v>46</v>
      </c>
      <c r="B8" s="31" t="s">
        <v>60</v>
      </c>
    </row>
    <row r="9" spans="1:2" s="31" customFormat="1">
      <c r="A9" s="31" t="s">
        <v>48</v>
      </c>
      <c r="B9" s="31" t="s">
        <v>47</v>
      </c>
    </row>
    <row r="10" spans="1:2" s="31" customFormat="1">
      <c r="A10" s="31" t="s">
        <v>50</v>
      </c>
      <c r="B10" s="31" t="s">
        <v>49</v>
      </c>
    </row>
    <row r="11" spans="1:2" s="31" customFormat="1">
      <c r="A11" s="31" t="s">
        <v>52</v>
      </c>
      <c r="B11" s="31" t="s">
        <v>53</v>
      </c>
    </row>
    <row r="12" spans="1:2" s="31" customFormat="1">
      <c r="A12" s="31" t="s">
        <v>54</v>
      </c>
      <c r="B12" s="31" t="s">
        <v>55</v>
      </c>
    </row>
    <row r="13" spans="1:2" s="31" customFormat="1"/>
    <row r="14" spans="1:2" s="31" customFormat="1"/>
    <row r="15" spans="1:2" s="31" customFormat="1"/>
    <row r="16" spans="1:2" s="31" customFormat="1"/>
    <row r="17" s="31" customFormat="1"/>
    <row r="18" s="31" customFormat="1"/>
    <row r="19" s="31" customFormat="1"/>
    <row r="20" s="31" customFormat="1"/>
    <row r="21" s="31" customFormat="1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Skatinimo lentelė 2020</vt:lpstr>
      <vt:lpstr>klubų a.s.nr.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2019-12-15T16:02:19Z</dcterms:created>
  <dcterms:modified xsi:type="dcterms:W3CDTF">2021-12-12T18:43:02Z</dcterms:modified>
</cp:coreProperties>
</file>