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pastabos" sheetId="2" r:id="rId1"/>
    <sheet name="olimpiniai" sheetId="1" r:id="rId2"/>
    <sheet name="skriemuliniai" sheetId="4" r:id="rId3"/>
    <sheet name="paprasti" sheetId="5" r:id="rId4"/>
  </sheets>
  <definedNames>
    <definedName name="OLE_LINK1" localSheetId="0">pastabos!$A$4</definedName>
  </definedNames>
  <calcPr calcId="125725"/>
</workbook>
</file>

<file path=xl/calcChain.xml><?xml version="1.0" encoding="utf-8"?>
<calcChain xmlns="http://schemas.openxmlformats.org/spreadsheetml/2006/main">
  <c r="CG36" i="4"/>
  <c r="CM36" s="1"/>
  <c r="BY36"/>
  <c r="CE36" s="1"/>
  <c r="BQ36"/>
  <c r="BW36" s="1"/>
  <c r="BI36"/>
  <c r="BO36" s="1"/>
  <c r="BA36"/>
  <c r="BG36" s="1"/>
  <c r="AS36"/>
  <c r="AY36" s="1"/>
  <c r="AK36"/>
  <c r="AQ36" s="1"/>
  <c r="AC36"/>
  <c r="AI36" s="1"/>
  <c r="U36"/>
  <c r="AA36" s="1"/>
  <c r="M36"/>
  <c r="S36" s="1"/>
  <c r="E36"/>
  <c r="K36" s="1"/>
  <c r="CG29"/>
  <c r="CM29" s="1"/>
  <c r="BY29"/>
  <c r="CE29" s="1"/>
  <c r="BQ29"/>
  <c r="BW29" s="1"/>
  <c r="BI29"/>
  <c r="BO29" s="1"/>
  <c r="BA29"/>
  <c r="BG29" s="1"/>
  <c r="AS29"/>
  <c r="AY29" s="1"/>
  <c r="AK29"/>
  <c r="AQ29" s="1"/>
  <c r="AC29"/>
  <c r="AI29" s="1"/>
  <c r="U29"/>
  <c r="AA29" s="1"/>
  <c r="M29"/>
  <c r="S29" s="1"/>
  <c r="E29"/>
  <c r="K29" s="1"/>
  <c r="CG25"/>
  <c r="CM25" s="1"/>
  <c r="BY25"/>
  <c r="CE25" s="1"/>
  <c r="BQ25"/>
  <c r="BW25" s="1"/>
  <c r="BI25"/>
  <c r="BO25" s="1"/>
  <c r="BA25"/>
  <c r="BG25" s="1"/>
  <c r="AS25"/>
  <c r="AY25" s="1"/>
  <c r="AK25"/>
  <c r="AQ25" s="1"/>
  <c r="AC25"/>
  <c r="AI25" s="1"/>
  <c r="U25"/>
  <c r="AA25" s="1"/>
  <c r="M25"/>
  <c r="S25" s="1"/>
  <c r="E25"/>
  <c r="K25" s="1"/>
  <c r="CG41" i="5"/>
  <c r="CM41" s="1"/>
  <c r="BY41"/>
  <c r="CE41" s="1"/>
  <c r="BQ41"/>
  <c r="BW41" s="1"/>
  <c r="BI41"/>
  <c r="BO41" s="1"/>
  <c r="BA41"/>
  <c r="BG41" s="1"/>
  <c r="AS41"/>
  <c r="AY41" s="1"/>
  <c r="AK41"/>
  <c r="AQ41" s="1"/>
  <c r="AC41"/>
  <c r="AI41" s="1"/>
  <c r="U41"/>
  <c r="AA41" s="1"/>
  <c r="M41"/>
  <c r="S41" s="1"/>
  <c r="K41"/>
  <c r="E41"/>
  <c r="CM39"/>
  <c r="CG39"/>
  <c r="CE39"/>
  <c r="BY39"/>
  <c r="BW39"/>
  <c r="BQ39"/>
  <c r="BO39"/>
  <c r="BI39"/>
  <c r="BG39"/>
  <c r="BA39"/>
  <c r="AY39"/>
  <c r="AS39"/>
  <c r="AK39"/>
  <c r="AQ39" s="1"/>
  <c r="AC39"/>
  <c r="AI39" s="1"/>
  <c r="U39"/>
  <c r="AA39" s="1"/>
  <c r="M39"/>
  <c r="S39" s="1"/>
  <c r="E39"/>
  <c r="K39" s="1"/>
  <c r="CG34"/>
  <c r="CM34" s="1"/>
  <c r="BY34"/>
  <c r="CE34" s="1"/>
  <c r="BQ34"/>
  <c r="BW34" s="1"/>
  <c r="BI34"/>
  <c r="BO34" s="1"/>
  <c r="BA34"/>
  <c r="BG34" s="1"/>
  <c r="AS34"/>
  <c r="AY34" s="1"/>
  <c r="AK34"/>
  <c r="AQ34" s="1"/>
  <c r="AI34"/>
  <c r="AC34"/>
  <c r="AA34"/>
  <c r="U34"/>
  <c r="M34"/>
  <c r="S34" s="1"/>
  <c r="E34"/>
  <c r="K34" s="1"/>
  <c r="CG35" i="4"/>
  <c r="CM35" s="1"/>
  <c r="BY35"/>
  <c r="CE35" s="1"/>
  <c r="BQ35"/>
  <c r="BW35" s="1"/>
  <c r="BI35"/>
  <c r="BO35" s="1"/>
  <c r="BA35"/>
  <c r="BG35" s="1"/>
  <c r="AS35"/>
  <c r="AY35" s="1"/>
  <c r="AK35"/>
  <c r="AQ35" s="1"/>
  <c r="AC35"/>
  <c r="AI35" s="1"/>
  <c r="U35"/>
  <c r="AA35" s="1"/>
  <c r="M35"/>
  <c r="S35" s="1"/>
  <c r="E35"/>
  <c r="K35" s="1"/>
  <c r="CG65" i="1"/>
  <c r="CM65" s="1"/>
  <c r="BY65"/>
  <c r="CE65" s="1"/>
  <c r="BQ65"/>
  <c r="BW65" s="1"/>
  <c r="BI65"/>
  <c r="BO65" s="1"/>
  <c r="BA65"/>
  <c r="BG65" s="1"/>
  <c r="AS65"/>
  <c r="AY65" s="1"/>
  <c r="AK65"/>
  <c r="AQ65" s="1"/>
  <c r="AC65"/>
  <c r="AI65" s="1"/>
  <c r="U65"/>
  <c r="AA65" s="1"/>
  <c r="M65"/>
  <c r="S65" s="1"/>
  <c r="E65"/>
  <c r="K65" s="1"/>
  <c r="CG30" i="5"/>
  <c r="CM30" s="1"/>
  <c r="BY30"/>
  <c r="CE30" s="1"/>
  <c r="BQ30"/>
  <c r="BW30" s="1"/>
  <c r="BI30"/>
  <c r="BO30" s="1"/>
  <c r="BA30"/>
  <c r="BG30" s="1"/>
  <c r="AS30"/>
  <c r="AY30" s="1"/>
  <c r="AK30"/>
  <c r="AQ30" s="1"/>
  <c r="AC30"/>
  <c r="AI30" s="1"/>
  <c r="U30"/>
  <c r="AA30" s="1"/>
  <c r="M30"/>
  <c r="S30" s="1"/>
  <c r="E30"/>
  <c r="K30" s="1"/>
  <c r="CG14" i="1"/>
  <c r="CM14" s="1"/>
  <c r="BY14"/>
  <c r="CE14" s="1"/>
  <c r="BQ14"/>
  <c r="BW14" s="1"/>
  <c r="BI14"/>
  <c r="BO14" s="1"/>
  <c r="BA14"/>
  <c r="BG14" s="1"/>
  <c r="AS14"/>
  <c r="AY14" s="1"/>
  <c r="AK14"/>
  <c r="AQ14" s="1"/>
  <c r="AC14"/>
  <c r="AI14" s="1"/>
  <c r="U14"/>
  <c r="AA14" s="1"/>
  <c r="M14"/>
  <c r="CR27" s="1"/>
  <c r="E14"/>
  <c r="K14" s="1"/>
  <c r="CG68"/>
  <c r="CM68" s="1"/>
  <c r="BY68"/>
  <c r="CE68" s="1"/>
  <c r="BQ68"/>
  <c r="BW68" s="1"/>
  <c r="BI68"/>
  <c r="BO68" s="1"/>
  <c r="BA68"/>
  <c r="BG68" s="1"/>
  <c r="AS68"/>
  <c r="AY68" s="1"/>
  <c r="AK68"/>
  <c r="AQ68" s="1"/>
  <c r="AC68"/>
  <c r="AI68" s="1"/>
  <c r="U68"/>
  <c r="AA68" s="1"/>
  <c r="M68"/>
  <c r="S68" s="1"/>
  <c r="E68"/>
  <c r="K68" s="1"/>
  <c r="CG13"/>
  <c r="CM13" s="1"/>
  <c r="BY13"/>
  <c r="CE13" s="1"/>
  <c r="BQ13"/>
  <c r="BW13" s="1"/>
  <c r="BI13"/>
  <c r="BO13" s="1"/>
  <c r="BA13"/>
  <c r="BG13" s="1"/>
  <c r="AS13"/>
  <c r="AY13" s="1"/>
  <c r="AK13"/>
  <c r="AQ13" s="1"/>
  <c r="AC13"/>
  <c r="AI13" s="1"/>
  <c r="U13"/>
  <c r="AA13" s="1"/>
  <c r="M13"/>
  <c r="E13"/>
  <c r="K13" s="1"/>
  <c r="J49"/>
  <c r="CG36" i="5"/>
  <c r="CM36" s="1"/>
  <c r="BY36"/>
  <c r="CE36" s="1"/>
  <c r="BQ36"/>
  <c r="BW36" s="1"/>
  <c r="BI36"/>
  <c r="BO36" s="1"/>
  <c r="BA36"/>
  <c r="BG36" s="1"/>
  <c r="AS36"/>
  <c r="AY36" s="1"/>
  <c r="AK36"/>
  <c r="AQ36" s="1"/>
  <c r="AC36"/>
  <c r="AI36" s="1"/>
  <c r="U36"/>
  <c r="AA36" s="1"/>
  <c r="M36"/>
  <c r="S36" s="1"/>
  <c r="E36"/>
  <c r="K36" s="1"/>
  <c r="CG22"/>
  <c r="CM22" s="1"/>
  <c r="BY22"/>
  <c r="CE22" s="1"/>
  <c r="BQ22"/>
  <c r="BW22" s="1"/>
  <c r="BI22"/>
  <c r="BO22" s="1"/>
  <c r="BA22"/>
  <c r="BG22" s="1"/>
  <c r="AS22"/>
  <c r="AY22" s="1"/>
  <c r="AK22"/>
  <c r="AQ22" s="1"/>
  <c r="AC22"/>
  <c r="AI22" s="1"/>
  <c r="U22"/>
  <c r="AA22" s="1"/>
  <c r="M22"/>
  <c r="S22" s="1"/>
  <c r="E22"/>
  <c r="K22" s="1"/>
  <c r="CG33"/>
  <c r="CM33" s="1"/>
  <c r="BY33"/>
  <c r="CE33" s="1"/>
  <c r="BQ33"/>
  <c r="BW33" s="1"/>
  <c r="BI33"/>
  <c r="BO33" s="1"/>
  <c r="BA33"/>
  <c r="BG33" s="1"/>
  <c r="AS33"/>
  <c r="AY33" s="1"/>
  <c r="AK33"/>
  <c r="AQ33" s="1"/>
  <c r="AC33"/>
  <c r="AI33" s="1"/>
  <c r="U33"/>
  <c r="AA33" s="1"/>
  <c r="M33"/>
  <c r="S33" s="1"/>
  <c r="E33"/>
  <c r="K33" s="1"/>
  <c r="CG38"/>
  <c r="CM38" s="1"/>
  <c r="BY38"/>
  <c r="CE38" s="1"/>
  <c r="BQ38"/>
  <c r="BW38" s="1"/>
  <c r="BI38"/>
  <c r="BO38" s="1"/>
  <c r="BA38"/>
  <c r="BG38" s="1"/>
  <c r="AS38"/>
  <c r="AY38" s="1"/>
  <c r="AK38"/>
  <c r="AQ38" s="1"/>
  <c r="AC38"/>
  <c r="AI38" s="1"/>
  <c r="U38"/>
  <c r="AA38" s="1"/>
  <c r="M38"/>
  <c r="S38" s="1"/>
  <c r="E38"/>
  <c r="K38" s="1"/>
  <c r="CG71" i="1"/>
  <c r="CM71" s="1"/>
  <c r="BY71"/>
  <c r="CE71" s="1"/>
  <c r="BQ71"/>
  <c r="BW71" s="1"/>
  <c r="BI71"/>
  <c r="BO71" s="1"/>
  <c r="BA71"/>
  <c r="BG71" s="1"/>
  <c r="AS71"/>
  <c r="AY71" s="1"/>
  <c r="AK71"/>
  <c r="AQ71" s="1"/>
  <c r="AC71"/>
  <c r="AI71" s="1"/>
  <c r="U71"/>
  <c r="AA71" s="1"/>
  <c r="M71"/>
  <c r="S71" s="1"/>
  <c r="E71"/>
  <c r="K71" s="1"/>
  <c r="CG72"/>
  <c r="CM72" s="1"/>
  <c r="BY72"/>
  <c r="CE72" s="1"/>
  <c r="BQ72"/>
  <c r="BW72" s="1"/>
  <c r="BI72"/>
  <c r="BO72" s="1"/>
  <c r="BA72"/>
  <c r="BG72" s="1"/>
  <c r="AS72"/>
  <c r="AY72" s="1"/>
  <c r="AK72"/>
  <c r="AQ72" s="1"/>
  <c r="AC72"/>
  <c r="AI72" s="1"/>
  <c r="U72"/>
  <c r="AA72" s="1"/>
  <c r="M72"/>
  <c r="S72" s="1"/>
  <c r="E72"/>
  <c r="K72" s="1"/>
  <c r="E73"/>
  <c r="K73" s="1"/>
  <c r="CQ73" s="1"/>
  <c r="M73"/>
  <c r="S73" s="1"/>
  <c r="CR73" s="1"/>
  <c r="U73"/>
  <c r="AA73" s="1"/>
  <c r="CS73" s="1"/>
  <c r="AC73"/>
  <c r="AI73" s="1"/>
  <c r="CT73" s="1"/>
  <c r="AK73"/>
  <c r="AQ73" s="1"/>
  <c r="CU73" s="1"/>
  <c r="AS73"/>
  <c r="AY73" s="1"/>
  <c r="CV73" s="1"/>
  <c r="BA73"/>
  <c r="BG73" s="1"/>
  <c r="CW73" s="1"/>
  <c r="BI73"/>
  <c r="BO73" s="1"/>
  <c r="CX73" s="1"/>
  <c r="BQ73"/>
  <c r="BW73" s="1"/>
  <c r="CY73" s="1"/>
  <c r="BY73"/>
  <c r="CE73" s="1"/>
  <c r="CZ73" s="1"/>
  <c r="CG73"/>
  <c r="CM73" s="1"/>
  <c r="DA73" s="1"/>
  <c r="E74"/>
  <c r="K74" s="1"/>
  <c r="CQ74" s="1"/>
  <c r="M74"/>
  <c r="S74" s="1"/>
  <c r="CR74" s="1"/>
  <c r="U74"/>
  <c r="AA74" s="1"/>
  <c r="CS74" s="1"/>
  <c r="AC74"/>
  <c r="AI74" s="1"/>
  <c r="CT74" s="1"/>
  <c r="AK74"/>
  <c r="AQ74" s="1"/>
  <c r="CU74" s="1"/>
  <c r="AS74"/>
  <c r="AY74" s="1"/>
  <c r="CV74" s="1"/>
  <c r="BA74"/>
  <c r="BG74" s="1"/>
  <c r="CW74" s="1"/>
  <c r="BI74"/>
  <c r="BO74" s="1"/>
  <c r="CX74" s="1"/>
  <c r="BQ74"/>
  <c r="BW74" s="1"/>
  <c r="CY74" s="1"/>
  <c r="BY74"/>
  <c r="CE74" s="1"/>
  <c r="CZ74" s="1"/>
  <c r="CG74"/>
  <c r="CM74" s="1"/>
  <c r="DA74" s="1"/>
  <c r="E70"/>
  <c r="K70" s="1"/>
  <c r="M70"/>
  <c r="S70" s="1"/>
  <c r="U70"/>
  <c r="AA70" s="1"/>
  <c r="AC70"/>
  <c r="AI70" s="1"/>
  <c r="AK70"/>
  <c r="AQ70" s="1"/>
  <c r="AS70"/>
  <c r="AY70" s="1"/>
  <c r="BA70"/>
  <c r="BG70" s="1"/>
  <c r="BI70"/>
  <c r="BO70" s="1"/>
  <c r="BQ70"/>
  <c r="BW70" s="1"/>
  <c r="BY70"/>
  <c r="CE70" s="1"/>
  <c r="CG70"/>
  <c r="CM70" s="1"/>
  <c r="CG29" i="5"/>
  <c r="CM29" s="1"/>
  <c r="BY29"/>
  <c r="CE29" s="1"/>
  <c r="BQ29"/>
  <c r="BW29" s="1"/>
  <c r="BI29"/>
  <c r="BO29" s="1"/>
  <c r="BA29"/>
  <c r="BG29" s="1"/>
  <c r="AS29"/>
  <c r="AY29" s="1"/>
  <c r="AK29"/>
  <c r="AQ29" s="1"/>
  <c r="AC29"/>
  <c r="AI29" s="1"/>
  <c r="U29"/>
  <c r="AA29" s="1"/>
  <c r="M29"/>
  <c r="S29" s="1"/>
  <c r="E29"/>
  <c r="K29" s="1"/>
  <c r="CG19" i="1"/>
  <c r="BY19"/>
  <c r="CE19" s="1"/>
  <c r="BQ19"/>
  <c r="BW19" s="1"/>
  <c r="BI19"/>
  <c r="BO19" s="1"/>
  <c r="BA19"/>
  <c r="BG19" s="1"/>
  <c r="AS19"/>
  <c r="AY19" s="1"/>
  <c r="AK19"/>
  <c r="AQ19" s="1"/>
  <c r="AC19"/>
  <c r="AI19" s="1"/>
  <c r="U19"/>
  <c r="AA19" s="1"/>
  <c r="M19"/>
  <c r="E19"/>
  <c r="K19" s="1"/>
  <c r="CG51"/>
  <c r="CM51" s="1"/>
  <c r="BY51"/>
  <c r="CE51" s="1"/>
  <c r="BQ51"/>
  <c r="BW51" s="1"/>
  <c r="BI51"/>
  <c r="BO51" s="1"/>
  <c r="BA51"/>
  <c r="BG51" s="1"/>
  <c r="AS51"/>
  <c r="AY51" s="1"/>
  <c r="AK51"/>
  <c r="AQ51" s="1"/>
  <c r="AC51"/>
  <c r="AI51" s="1"/>
  <c r="U51"/>
  <c r="AA51" s="1"/>
  <c r="M51"/>
  <c r="S51" s="1"/>
  <c r="E51"/>
  <c r="K51" s="1"/>
  <c r="CG69"/>
  <c r="CM69" s="1"/>
  <c r="BY69"/>
  <c r="CE69" s="1"/>
  <c r="BQ69"/>
  <c r="BW69" s="1"/>
  <c r="BI69"/>
  <c r="BO69" s="1"/>
  <c r="BA69"/>
  <c r="BG69" s="1"/>
  <c r="AS69"/>
  <c r="AY69" s="1"/>
  <c r="AK69"/>
  <c r="AQ69" s="1"/>
  <c r="AC69"/>
  <c r="AI69" s="1"/>
  <c r="U69"/>
  <c r="AA69" s="1"/>
  <c r="M69"/>
  <c r="S69" s="1"/>
  <c r="E69"/>
  <c r="K69" s="1"/>
  <c r="CG75"/>
  <c r="CM75" s="1"/>
  <c r="BY75"/>
  <c r="CE75" s="1"/>
  <c r="BQ75"/>
  <c r="BW75" s="1"/>
  <c r="BI75"/>
  <c r="BO75" s="1"/>
  <c r="BA75"/>
  <c r="BG75" s="1"/>
  <c r="AS75"/>
  <c r="AY75" s="1"/>
  <c r="AK75"/>
  <c r="AQ75" s="1"/>
  <c r="AC75"/>
  <c r="AI75" s="1"/>
  <c r="U75"/>
  <c r="AA75" s="1"/>
  <c r="M75"/>
  <c r="S75" s="1"/>
  <c r="E75"/>
  <c r="K75" s="1"/>
  <c r="CG27" i="5"/>
  <c r="CM27" s="1"/>
  <c r="BY27"/>
  <c r="CE27" s="1"/>
  <c r="BQ27"/>
  <c r="BW27" s="1"/>
  <c r="BI27"/>
  <c r="BO27" s="1"/>
  <c r="BA27"/>
  <c r="BG27" s="1"/>
  <c r="AS27"/>
  <c r="AY27" s="1"/>
  <c r="AK27"/>
  <c r="AQ27" s="1"/>
  <c r="AC27"/>
  <c r="AI27" s="1"/>
  <c r="U27"/>
  <c r="AA27" s="1"/>
  <c r="M27"/>
  <c r="S27" s="1"/>
  <c r="E27"/>
  <c r="K27" s="1"/>
  <c r="CG43"/>
  <c r="CM43" s="1"/>
  <c r="BY43"/>
  <c r="CE43" s="1"/>
  <c r="BQ43"/>
  <c r="BW43" s="1"/>
  <c r="BI43"/>
  <c r="BO43" s="1"/>
  <c r="BA43"/>
  <c r="BG43" s="1"/>
  <c r="AS43"/>
  <c r="AY43" s="1"/>
  <c r="AK43"/>
  <c r="AQ43" s="1"/>
  <c r="AC43"/>
  <c r="AI43" s="1"/>
  <c r="U43"/>
  <c r="AA43" s="1"/>
  <c r="M43"/>
  <c r="S43" s="1"/>
  <c r="E43"/>
  <c r="K43" s="1"/>
  <c r="CG59" i="1"/>
  <c r="CM59" s="1"/>
  <c r="BY59"/>
  <c r="CE59" s="1"/>
  <c r="BQ59"/>
  <c r="BW59" s="1"/>
  <c r="BI59"/>
  <c r="BO59" s="1"/>
  <c r="BA59"/>
  <c r="BG59" s="1"/>
  <c r="AS59"/>
  <c r="AY59" s="1"/>
  <c r="AK59"/>
  <c r="AQ59" s="1"/>
  <c r="AC59"/>
  <c r="AI59" s="1"/>
  <c r="U59"/>
  <c r="AA59" s="1"/>
  <c r="M59"/>
  <c r="S59" s="1"/>
  <c r="E59"/>
  <c r="K59" s="1"/>
  <c r="CG9"/>
  <c r="BY9"/>
  <c r="CE9" s="1"/>
  <c r="BQ9"/>
  <c r="BW9" s="1"/>
  <c r="BI9"/>
  <c r="BO9" s="1"/>
  <c r="BA9"/>
  <c r="BG9" s="1"/>
  <c r="AS9"/>
  <c r="AY9" s="1"/>
  <c r="AK9"/>
  <c r="AQ9" s="1"/>
  <c r="AC9"/>
  <c r="AI9" s="1"/>
  <c r="U9"/>
  <c r="AA9" s="1"/>
  <c r="M9"/>
  <c r="E9"/>
  <c r="K9" s="1"/>
  <c r="CG7" i="4"/>
  <c r="CM7" s="1"/>
  <c r="BY7"/>
  <c r="CE7" s="1"/>
  <c r="BQ7"/>
  <c r="BW7" s="1"/>
  <c r="BI7"/>
  <c r="BO7" s="1"/>
  <c r="BA7"/>
  <c r="BG7" s="1"/>
  <c r="AS7"/>
  <c r="AY7" s="1"/>
  <c r="AK7"/>
  <c r="AQ7" s="1"/>
  <c r="AC7"/>
  <c r="AI7" s="1"/>
  <c r="U7"/>
  <c r="AA7" s="1"/>
  <c r="M7"/>
  <c r="S7" s="1"/>
  <c r="E7"/>
  <c r="K7" s="1"/>
  <c r="DE74" i="1" l="1"/>
  <c r="DD74"/>
  <c r="DC74"/>
  <c r="DG74"/>
  <c r="DF74"/>
  <c r="DD73"/>
  <c r="DC73"/>
  <c r="DG73"/>
  <c r="DF73"/>
  <c r="DE73"/>
  <c r="CM9"/>
  <c r="CM19"/>
  <c r="E7"/>
  <c r="K7" s="1"/>
  <c r="M7"/>
  <c r="U7"/>
  <c r="AA7" s="1"/>
  <c r="AC7"/>
  <c r="AI7" s="1"/>
  <c r="AK7"/>
  <c r="AQ7" s="1"/>
  <c r="AS7"/>
  <c r="AY7" s="1"/>
  <c r="BA7"/>
  <c r="BG7" s="1"/>
  <c r="BI7"/>
  <c r="BO7" s="1"/>
  <c r="BQ7"/>
  <c r="BW7" s="1"/>
  <c r="BY7"/>
  <c r="CE7" s="1"/>
  <c r="CG7"/>
  <c r="CM7" s="1"/>
  <c r="E32" i="4"/>
  <c r="K32" s="1"/>
  <c r="M32"/>
  <c r="S32" s="1"/>
  <c r="U32"/>
  <c r="AA32" s="1"/>
  <c r="AC32"/>
  <c r="AI32" s="1"/>
  <c r="AK32"/>
  <c r="AQ32" s="1"/>
  <c r="AS32"/>
  <c r="AY32" s="1"/>
  <c r="BA32"/>
  <c r="BG32" s="1"/>
  <c r="BI32"/>
  <c r="BO32" s="1"/>
  <c r="BQ32"/>
  <c r="BW32" s="1"/>
  <c r="BY32"/>
  <c r="CE32" s="1"/>
  <c r="CG32"/>
  <c r="CM32" s="1"/>
  <c r="E47" i="5"/>
  <c r="K47" s="1"/>
  <c r="CQ47" s="1"/>
  <c r="M47"/>
  <c r="S47" s="1"/>
  <c r="CR47" s="1"/>
  <c r="U47"/>
  <c r="AA47" s="1"/>
  <c r="CS47" s="1"/>
  <c r="AC47"/>
  <c r="AI47" s="1"/>
  <c r="CT47" s="1"/>
  <c r="AK47"/>
  <c r="AQ47" s="1"/>
  <c r="CU47" s="1"/>
  <c r="AS47"/>
  <c r="AY47" s="1"/>
  <c r="CV47" s="1"/>
  <c r="BA47"/>
  <c r="BG47" s="1"/>
  <c r="CW47" s="1"/>
  <c r="BI47"/>
  <c r="BO47" s="1"/>
  <c r="CX47" s="1"/>
  <c r="BQ47"/>
  <c r="BW47" s="1"/>
  <c r="CY47" s="1"/>
  <c r="BY47"/>
  <c r="CE47" s="1"/>
  <c r="CZ47" s="1"/>
  <c r="CG47"/>
  <c r="CM47" s="1"/>
  <c r="DA47" s="1"/>
  <c r="E46" i="1"/>
  <c r="K46" s="1"/>
  <c r="M46"/>
  <c r="S46" s="1"/>
  <c r="U46"/>
  <c r="AA46" s="1"/>
  <c r="AC46"/>
  <c r="AI46" s="1"/>
  <c r="AK46"/>
  <c r="AQ46" s="1"/>
  <c r="AS46"/>
  <c r="AY46" s="1"/>
  <c r="BA46"/>
  <c r="BG46" s="1"/>
  <c r="BI46"/>
  <c r="BO46" s="1"/>
  <c r="BQ46"/>
  <c r="BW46" s="1"/>
  <c r="BY46"/>
  <c r="CE46" s="1"/>
  <c r="CG46"/>
  <c r="CM46" s="1"/>
  <c r="CR39" i="4" l="1"/>
  <c r="DC47" i="5"/>
  <c r="DD47"/>
  <c r="DF47"/>
  <c r="DE47"/>
  <c r="DG47"/>
  <c r="CN73" i="1"/>
  <c r="CN74"/>
  <c r="E18"/>
  <c r="K18" s="1"/>
  <c r="M18"/>
  <c r="U18"/>
  <c r="AA18" s="1"/>
  <c r="AC18"/>
  <c r="AI18" s="1"/>
  <c r="AK18"/>
  <c r="AQ18" s="1"/>
  <c r="AS18"/>
  <c r="AY18" s="1"/>
  <c r="BA18"/>
  <c r="BG18" s="1"/>
  <c r="BI18"/>
  <c r="BO18" s="1"/>
  <c r="BQ18"/>
  <c r="BW18" s="1"/>
  <c r="BY18"/>
  <c r="CE18" s="1"/>
  <c r="CG18"/>
  <c r="CM18" s="1"/>
  <c r="E41" i="4"/>
  <c r="K41" s="1"/>
  <c r="CQ41" s="1"/>
  <c r="M41"/>
  <c r="S41" s="1"/>
  <c r="CR41" s="1"/>
  <c r="U41"/>
  <c r="AA41" s="1"/>
  <c r="CS41" s="1"/>
  <c r="AC41"/>
  <c r="AI41" s="1"/>
  <c r="CT41" s="1"/>
  <c r="AK41"/>
  <c r="AQ41" s="1"/>
  <c r="CU41" s="1"/>
  <c r="AS41"/>
  <c r="AY41" s="1"/>
  <c r="CV41" s="1"/>
  <c r="BA41"/>
  <c r="BG41" s="1"/>
  <c r="CW41" s="1"/>
  <c r="BI41"/>
  <c r="BO41" s="1"/>
  <c r="CX41" s="1"/>
  <c r="BQ41"/>
  <c r="BW41" s="1"/>
  <c r="CY41" s="1"/>
  <c r="BY41"/>
  <c r="CE41" s="1"/>
  <c r="CZ41" s="1"/>
  <c r="CG41"/>
  <c r="CM41" s="1"/>
  <c r="DA41" s="1"/>
  <c r="E39"/>
  <c r="K39" s="1"/>
  <c r="CQ39" s="1"/>
  <c r="M39"/>
  <c r="S39" s="1"/>
  <c r="U39"/>
  <c r="AA39" s="1"/>
  <c r="CS39" s="1"/>
  <c r="AC39"/>
  <c r="AI39" s="1"/>
  <c r="CT39" s="1"/>
  <c r="AK39"/>
  <c r="AQ39" s="1"/>
  <c r="CU39" s="1"/>
  <c r="AS39"/>
  <c r="AY39" s="1"/>
  <c r="CV39" s="1"/>
  <c r="BA39"/>
  <c r="BG39" s="1"/>
  <c r="CW39" s="1"/>
  <c r="BI39"/>
  <c r="BO39" s="1"/>
  <c r="CX39" s="1"/>
  <c r="BQ39"/>
  <c r="BW39" s="1"/>
  <c r="CY39" s="1"/>
  <c r="BY39"/>
  <c r="CE39" s="1"/>
  <c r="CZ39" s="1"/>
  <c r="CG39"/>
  <c r="CM39" s="1"/>
  <c r="DA39" s="1"/>
  <c r="E38"/>
  <c r="K38" s="1"/>
  <c r="M38"/>
  <c r="S38" s="1"/>
  <c r="U38"/>
  <c r="AA38" s="1"/>
  <c r="AC38"/>
  <c r="AI38" s="1"/>
  <c r="AK38"/>
  <c r="AQ38" s="1"/>
  <c r="AS38"/>
  <c r="AY38" s="1"/>
  <c r="BA38"/>
  <c r="BG38" s="1"/>
  <c r="BI38"/>
  <c r="BO38" s="1"/>
  <c r="BQ38"/>
  <c r="BW38" s="1"/>
  <c r="BY38"/>
  <c r="CE38" s="1"/>
  <c r="CG38"/>
  <c r="CM38" s="1"/>
  <c r="E14" i="5"/>
  <c r="K14" s="1"/>
  <c r="M14"/>
  <c r="S14" s="1"/>
  <c r="U14"/>
  <c r="AA14" s="1"/>
  <c r="AC14"/>
  <c r="AI14" s="1"/>
  <c r="AK14"/>
  <c r="AQ14" s="1"/>
  <c r="AS14"/>
  <c r="AY14" s="1"/>
  <c r="BA14"/>
  <c r="BG14" s="1"/>
  <c r="BI14"/>
  <c r="BO14" s="1"/>
  <c r="BQ14"/>
  <c r="BW14" s="1"/>
  <c r="BY14"/>
  <c r="CE14" s="1"/>
  <c r="CG14"/>
  <c r="CM14" s="1"/>
  <c r="DF39" i="4" l="1"/>
  <c r="DG39"/>
  <c r="DC39"/>
  <c r="DD39"/>
  <c r="DE39"/>
  <c r="DC41"/>
  <c r="DF41"/>
  <c r="DD41"/>
  <c r="DE41"/>
  <c r="DG41"/>
  <c r="E32" i="5"/>
  <c r="K32" s="1"/>
  <c r="E31"/>
  <c r="K31" s="1"/>
  <c r="M32"/>
  <c r="S32" s="1"/>
  <c r="U32"/>
  <c r="AA32" s="1"/>
  <c r="AC32"/>
  <c r="AI32" s="1"/>
  <c r="AK32"/>
  <c r="AQ32" s="1"/>
  <c r="AS32"/>
  <c r="AY32" s="1"/>
  <c r="BA32"/>
  <c r="BG32" s="1"/>
  <c r="BI32"/>
  <c r="BO32" s="1"/>
  <c r="BQ32"/>
  <c r="BW32" s="1"/>
  <c r="BY32"/>
  <c r="CE32" s="1"/>
  <c r="CG32"/>
  <c r="CM32" s="1"/>
  <c r="M31"/>
  <c r="S31" s="1"/>
  <c r="U31"/>
  <c r="AA31" s="1"/>
  <c r="AC31"/>
  <c r="AI31" s="1"/>
  <c r="AK31"/>
  <c r="AQ31" s="1"/>
  <c r="AS31"/>
  <c r="AY31" s="1"/>
  <c r="BA31"/>
  <c r="BG31" s="1"/>
  <c r="BI31"/>
  <c r="BO31" s="1"/>
  <c r="BQ31"/>
  <c r="BW31" s="1"/>
  <c r="BY31"/>
  <c r="CE31" s="1"/>
  <c r="CG31"/>
  <c r="CM31" s="1"/>
  <c r="E37"/>
  <c r="E25"/>
  <c r="E23"/>
  <c r="E48"/>
  <c r="E28"/>
  <c r="E46"/>
  <c r="E24"/>
  <c r="E40"/>
  <c r="E45"/>
  <c r="E42"/>
  <c r="E35"/>
  <c r="E26"/>
  <c r="E44"/>
  <c r="E6" i="4" l="1"/>
  <c r="K6" s="1"/>
  <c r="M6"/>
  <c r="S6" s="1"/>
  <c r="U6"/>
  <c r="AA6" s="1"/>
  <c r="AC6"/>
  <c r="AI6" s="1"/>
  <c r="AK6"/>
  <c r="AQ6" s="1"/>
  <c r="AS6"/>
  <c r="AY6" s="1"/>
  <c r="BA6"/>
  <c r="BG6" s="1"/>
  <c r="BI6"/>
  <c r="BO6" s="1"/>
  <c r="BQ6"/>
  <c r="BW6" s="1"/>
  <c r="BY6"/>
  <c r="CE6" s="1"/>
  <c r="CG6"/>
  <c r="CM6" s="1"/>
  <c r="E42" i="1" l="1"/>
  <c r="K42" s="1"/>
  <c r="M42"/>
  <c r="S42" s="1"/>
  <c r="U42"/>
  <c r="AA42" s="1"/>
  <c r="AC42"/>
  <c r="AI42" s="1"/>
  <c r="AK42"/>
  <c r="AQ42" s="1"/>
  <c r="AS42"/>
  <c r="AY42" s="1"/>
  <c r="BA42"/>
  <c r="BG42" s="1"/>
  <c r="BI42"/>
  <c r="BO42" s="1"/>
  <c r="BQ42"/>
  <c r="BW42" s="1"/>
  <c r="BY42"/>
  <c r="CE42" s="1"/>
  <c r="CG42"/>
  <c r="CM42" s="1"/>
  <c r="E40"/>
  <c r="K40" s="1"/>
  <c r="M40"/>
  <c r="S40" s="1"/>
  <c r="U40"/>
  <c r="AA40" s="1"/>
  <c r="AC40"/>
  <c r="AI40" s="1"/>
  <c r="AK40"/>
  <c r="AQ40" s="1"/>
  <c r="AS40"/>
  <c r="AY40" s="1"/>
  <c r="BA40"/>
  <c r="BG40" s="1"/>
  <c r="BI40"/>
  <c r="BO40" s="1"/>
  <c r="BQ40"/>
  <c r="BW40" s="1"/>
  <c r="BY40"/>
  <c r="CE40" s="1"/>
  <c r="CG40"/>
  <c r="CM40" s="1"/>
  <c r="E10"/>
  <c r="K10" s="1"/>
  <c r="E24"/>
  <c r="K24" s="1"/>
  <c r="M10"/>
  <c r="U10"/>
  <c r="AA10" s="1"/>
  <c r="AC10"/>
  <c r="AI10" s="1"/>
  <c r="AK10"/>
  <c r="AQ10" s="1"/>
  <c r="AS10"/>
  <c r="AY10" s="1"/>
  <c r="BA10"/>
  <c r="BG10" s="1"/>
  <c r="BI10"/>
  <c r="BO10" s="1"/>
  <c r="BQ10"/>
  <c r="BW10" s="1"/>
  <c r="BY10"/>
  <c r="CE10" s="1"/>
  <c r="CG10"/>
  <c r="CM10" s="1"/>
  <c r="M24"/>
  <c r="U24"/>
  <c r="AA24" s="1"/>
  <c r="AC24"/>
  <c r="AI24" s="1"/>
  <c r="AK24"/>
  <c r="AQ24" s="1"/>
  <c r="AS24"/>
  <c r="AY24" s="1"/>
  <c r="BA24"/>
  <c r="BG24" s="1"/>
  <c r="BI24"/>
  <c r="BO24" s="1"/>
  <c r="BQ24"/>
  <c r="BW24" s="1"/>
  <c r="BY24"/>
  <c r="CE24" s="1"/>
  <c r="CG24"/>
  <c r="CM24" s="1"/>
  <c r="E7" i="5"/>
  <c r="K7" s="1"/>
  <c r="M7"/>
  <c r="S7" s="1"/>
  <c r="U7"/>
  <c r="AA7" s="1"/>
  <c r="AC7"/>
  <c r="AI7" s="1"/>
  <c r="AK7"/>
  <c r="AQ7" s="1"/>
  <c r="AS7"/>
  <c r="AY7" s="1"/>
  <c r="BA7"/>
  <c r="BG7" s="1"/>
  <c r="BI7"/>
  <c r="BO7" s="1"/>
  <c r="BQ7"/>
  <c r="BW7" s="1"/>
  <c r="BY7"/>
  <c r="CE7" s="1"/>
  <c r="CG7"/>
  <c r="CM7" s="1"/>
  <c r="E26" i="1" l="1"/>
  <c r="K26" s="1"/>
  <c r="M26"/>
  <c r="U26"/>
  <c r="AA26" s="1"/>
  <c r="AC26"/>
  <c r="AI26" s="1"/>
  <c r="AK26"/>
  <c r="AQ26" s="1"/>
  <c r="AS26"/>
  <c r="AY26" s="1"/>
  <c r="BA26"/>
  <c r="BG26" s="1"/>
  <c r="BI26"/>
  <c r="BO26" s="1"/>
  <c r="BQ26"/>
  <c r="BW26" s="1"/>
  <c r="BY26"/>
  <c r="CE26" s="1"/>
  <c r="CG26"/>
  <c r="CM26" s="1"/>
  <c r="E5" i="5"/>
  <c r="K5" s="1"/>
  <c r="M5"/>
  <c r="S5" s="1"/>
  <c r="U5"/>
  <c r="AA5" s="1"/>
  <c r="AC5"/>
  <c r="AI5" s="1"/>
  <c r="AK5"/>
  <c r="AQ5" s="1"/>
  <c r="AS5"/>
  <c r="AY5" s="1"/>
  <c r="BA5"/>
  <c r="BG5" s="1"/>
  <c r="BI5"/>
  <c r="BO5" s="1"/>
  <c r="BQ5"/>
  <c r="BW5" s="1"/>
  <c r="BY5"/>
  <c r="CE5" s="1"/>
  <c r="CG5"/>
  <c r="CM5" s="1"/>
  <c r="DA26" i="1" l="1"/>
  <c r="CW26"/>
  <c r="CS26"/>
  <c r="CX26"/>
  <c r="CT26"/>
  <c r="CY26"/>
  <c r="CU26"/>
  <c r="CQ26"/>
  <c r="CZ26"/>
  <c r="CV26"/>
  <c r="CR26"/>
  <c r="E21"/>
  <c r="K21" s="1"/>
  <c r="M21"/>
  <c r="U21"/>
  <c r="AA21" s="1"/>
  <c r="AC21"/>
  <c r="AI21" s="1"/>
  <c r="AK21"/>
  <c r="AQ21" s="1"/>
  <c r="AS21"/>
  <c r="AY21" s="1"/>
  <c r="BA21"/>
  <c r="BG21" s="1"/>
  <c r="BI21"/>
  <c r="BO21" s="1"/>
  <c r="BQ21"/>
  <c r="BW21" s="1"/>
  <c r="BY21"/>
  <c r="CE21" s="1"/>
  <c r="CG21"/>
  <c r="CM21" s="1"/>
  <c r="E33" i="4"/>
  <c r="K33" s="1"/>
  <c r="M33"/>
  <c r="S33" s="1"/>
  <c r="U33"/>
  <c r="AA33" s="1"/>
  <c r="AC33"/>
  <c r="AI33" s="1"/>
  <c r="AK33"/>
  <c r="AQ33" s="1"/>
  <c r="AS33"/>
  <c r="AY33" s="1"/>
  <c r="BA33"/>
  <c r="BG33" s="1"/>
  <c r="BI33"/>
  <c r="BO33" s="1"/>
  <c r="BQ33"/>
  <c r="BW33" s="1"/>
  <c r="BY33"/>
  <c r="CE33" s="1"/>
  <c r="CG33"/>
  <c r="CM33" s="1"/>
  <c r="DG26" i="1" l="1"/>
  <c r="DF26"/>
  <c r="DE26"/>
  <c r="DD26"/>
  <c r="DC26"/>
  <c r="K44" i="5"/>
  <c r="M44"/>
  <c r="S44" s="1"/>
  <c r="U44"/>
  <c r="AA44" s="1"/>
  <c r="AC44"/>
  <c r="AI44" s="1"/>
  <c r="AK44"/>
  <c r="AQ44" s="1"/>
  <c r="AS44"/>
  <c r="AY44" s="1"/>
  <c r="BA44"/>
  <c r="BG44" s="1"/>
  <c r="BI44"/>
  <c r="BO44" s="1"/>
  <c r="BQ44"/>
  <c r="BW44" s="1"/>
  <c r="BY44"/>
  <c r="CE44" s="1"/>
  <c r="CG44"/>
  <c r="CM44" s="1"/>
  <c r="E13"/>
  <c r="K13" s="1"/>
  <c r="M13"/>
  <c r="S13" s="1"/>
  <c r="U13"/>
  <c r="AA13" s="1"/>
  <c r="AC13"/>
  <c r="AI13" s="1"/>
  <c r="AK13"/>
  <c r="AQ13" s="1"/>
  <c r="AS13"/>
  <c r="AY13" s="1"/>
  <c r="BA13"/>
  <c r="BG13" s="1"/>
  <c r="BI13"/>
  <c r="BO13" s="1"/>
  <c r="BQ13"/>
  <c r="BW13" s="1"/>
  <c r="BY13"/>
  <c r="CE13" s="1"/>
  <c r="CG13"/>
  <c r="CM13" s="1"/>
  <c r="AS6" l="1"/>
  <c r="AY6" s="1"/>
  <c r="CG3"/>
  <c r="CM3" s="1"/>
  <c r="BA4"/>
  <c r="BG4" s="1"/>
  <c r="E4" i="1" l="1"/>
  <c r="K4" s="1"/>
  <c r="M4"/>
  <c r="U4"/>
  <c r="AA4" s="1"/>
  <c r="AC4"/>
  <c r="AI4" s="1"/>
  <c r="AK4"/>
  <c r="AQ4" s="1"/>
  <c r="AS4"/>
  <c r="AY4" s="1"/>
  <c r="BA4"/>
  <c r="BG4" s="1"/>
  <c r="BI4"/>
  <c r="BO4" s="1"/>
  <c r="BQ4"/>
  <c r="BW4" s="1"/>
  <c r="BY4"/>
  <c r="CE4" s="1"/>
  <c r="CG4"/>
  <c r="BA26" i="5"/>
  <c r="BG26" s="1"/>
  <c r="BA21"/>
  <c r="BG21" s="1"/>
  <c r="BA40"/>
  <c r="BG40" s="1"/>
  <c r="BA45"/>
  <c r="BG45" s="1"/>
  <c r="BA46"/>
  <c r="BG46" s="1"/>
  <c r="CW46" s="1"/>
  <c r="BA35"/>
  <c r="BG35" s="1"/>
  <c r="BA24"/>
  <c r="BG24" s="1"/>
  <c r="BA42"/>
  <c r="BG42" s="1"/>
  <c r="BA28"/>
  <c r="BG28" s="1"/>
  <c r="BA23"/>
  <c r="BG23" s="1"/>
  <c r="BA25"/>
  <c r="BG25" s="1"/>
  <c r="BA48"/>
  <c r="BG48" s="1"/>
  <c r="CW48" s="1"/>
  <c r="BA37"/>
  <c r="BG37" s="1"/>
  <c r="BA9"/>
  <c r="BG9" s="1"/>
  <c r="BA3"/>
  <c r="BG3" s="1"/>
  <c r="BA6"/>
  <c r="BG6" s="1"/>
  <c r="BA12"/>
  <c r="BG12" s="1"/>
  <c r="BA11"/>
  <c r="BG11" s="1"/>
  <c r="BA8"/>
  <c r="BG8" s="1"/>
  <c r="BA15"/>
  <c r="BG15" s="1"/>
  <c r="BA10"/>
  <c r="BG10" s="1"/>
  <c r="BA31" i="4"/>
  <c r="BG31" s="1"/>
  <c r="BA28"/>
  <c r="BG28" s="1"/>
  <c r="BA14"/>
  <c r="BG14" s="1"/>
  <c r="BA40"/>
  <c r="BG40" s="1"/>
  <c r="CW40" s="1"/>
  <c r="BA30"/>
  <c r="BG30" s="1"/>
  <c r="BA34"/>
  <c r="BG34" s="1"/>
  <c r="BA19"/>
  <c r="BG19" s="1"/>
  <c r="BA42"/>
  <c r="BG42" s="1"/>
  <c r="CW42" s="1"/>
  <c r="BA18"/>
  <c r="BG18" s="1"/>
  <c r="BA24"/>
  <c r="BG24" s="1"/>
  <c r="BA27"/>
  <c r="BG27" s="1"/>
  <c r="BA20"/>
  <c r="BG20" s="1"/>
  <c r="BA22"/>
  <c r="BG22" s="1"/>
  <c r="BA26"/>
  <c r="BG26" s="1"/>
  <c r="BA23"/>
  <c r="BG23" s="1"/>
  <c r="BA17"/>
  <c r="BG17" s="1"/>
  <c r="BA37"/>
  <c r="BG37" s="1"/>
  <c r="BA16"/>
  <c r="BG16" s="1"/>
  <c r="BA21"/>
  <c r="BG21" s="1"/>
  <c r="BA15"/>
  <c r="BG15" s="1"/>
  <c r="BA13"/>
  <c r="BG13" s="1"/>
  <c r="BA50" i="1"/>
  <c r="BG50" s="1"/>
  <c r="BA78"/>
  <c r="BG78" s="1"/>
  <c r="CW78" s="1"/>
  <c r="BA76"/>
  <c r="BG76" s="1"/>
  <c r="BA62"/>
  <c r="BG62" s="1"/>
  <c r="BA49"/>
  <c r="BG49" s="1"/>
  <c r="BA37"/>
  <c r="BG37" s="1"/>
  <c r="BA79"/>
  <c r="BG79" s="1"/>
  <c r="CW79" s="1"/>
  <c r="BA66"/>
  <c r="BG66" s="1"/>
  <c r="BA64"/>
  <c r="BG64" s="1"/>
  <c r="BA45"/>
  <c r="BG45" s="1"/>
  <c r="BA77"/>
  <c r="BG77" s="1"/>
  <c r="BA35"/>
  <c r="BG35" s="1"/>
  <c r="BA61"/>
  <c r="BG61" s="1"/>
  <c r="BA60"/>
  <c r="BG60" s="1"/>
  <c r="BA41"/>
  <c r="BG41" s="1"/>
  <c r="BA39"/>
  <c r="BG39" s="1"/>
  <c r="BA52"/>
  <c r="BG52" s="1"/>
  <c r="BA58"/>
  <c r="BG58" s="1"/>
  <c r="BA48"/>
  <c r="BG48" s="1"/>
  <c r="BA38"/>
  <c r="BG38" s="1"/>
  <c r="BA63"/>
  <c r="BG63" s="1"/>
  <c r="BA67"/>
  <c r="BG67" s="1"/>
  <c r="BA56"/>
  <c r="BG56" s="1"/>
  <c r="BA55"/>
  <c r="BG55" s="1"/>
  <c r="BA47"/>
  <c r="BG47" s="1"/>
  <c r="BA43"/>
  <c r="BG43" s="1"/>
  <c r="CW72" s="1"/>
  <c r="BA57"/>
  <c r="BG57" s="1"/>
  <c r="BA34"/>
  <c r="BG34" s="1"/>
  <c r="BA44"/>
  <c r="BG44" s="1"/>
  <c r="CW76" s="1"/>
  <c r="BA54"/>
  <c r="BG54" s="1"/>
  <c r="BA36"/>
  <c r="BG36" s="1"/>
  <c r="BA33"/>
  <c r="BG33" s="1"/>
  <c r="BA53"/>
  <c r="BG53" s="1"/>
  <c r="BA16"/>
  <c r="BG16" s="1"/>
  <c r="BA17"/>
  <c r="BG17" s="1"/>
  <c r="BA22"/>
  <c r="BG22" s="1"/>
  <c r="CW21" s="1"/>
  <c r="BA27"/>
  <c r="BG27" s="1"/>
  <c r="CW27" s="1"/>
  <c r="BA23"/>
  <c r="BG23" s="1"/>
  <c r="CW23" s="1"/>
  <c r="BA20"/>
  <c r="BG20" s="1"/>
  <c r="BA15"/>
  <c r="BG15" s="1"/>
  <c r="BA12"/>
  <c r="BG12" s="1"/>
  <c r="BA11"/>
  <c r="BG11" s="1"/>
  <c r="BA5"/>
  <c r="BG5" s="1"/>
  <c r="BA25"/>
  <c r="BG25" s="1"/>
  <c r="CW25" s="1"/>
  <c r="BA8"/>
  <c r="BG8" s="1"/>
  <c r="BA6"/>
  <c r="BG6" s="1"/>
  <c r="BA3"/>
  <c r="BG3" s="1"/>
  <c r="CW77" l="1"/>
  <c r="CW42" i="5"/>
  <c r="CW45"/>
  <c r="CW43"/>
  <c r="CW39"/>
  <c r="CW22" i="1"/>
  <c r="CW75"/>
  <c r="CW41" i="5"/>
  <c r="CW44"/>
  <c r="CW71" i="1"/>
  <c r="CW34" i="4"/>
  <c r="CW33"/>
  <c r="CM4" i="1"/>
  <c r="CW38" i="5"/>
  <c r="CW40"/>
  <c r="CW69" i="1"/>
  <c r="CW24"/>
  <c r="CW68"/>
  <c r="CW35" i="4"/>
  <c r="CW67" i="1"/>
  <c r="CW13" i="5"/>
  <c r="CW15"/>
  <c r="CW70" i="1"/>
  <c r="CW19"/>
  <c r="CW20"/>
  <c r="CW38" i="4"/>
  <c r="CW14" i="5"/>
  <c r="CW18" i="1"/>
  <c r="E62"/>
  <c r="K62" s="1"/>
  <c r="M62"/>
  <c r="S62" s="1"/>
  <c r="U62"/>
  <c r="AA62" s="1"/>
  <c r="AC62"/>
  <c r="AI62" s="1"/>
  <c r="AK62"/>
  <c r="AQ62" s="1"/>
  <c r="AS62"/>
  <c r="AY62" s="1"/>
  <c r="BI62"/>
  <c r="BO62" s="1"/>
  <c r="BQ62"/>
  <c r="BW62" s="1"/>
  <c r="BY62"/>
  <c r="CE62" s="1"/>
  <c r="CG62"/>
  <c r="CM62" s="1"/>
  <c r="E49"/>
  <c r="K49" s="1"/>
  <c r="M49"/>
  <c r="S49" s="1"/>
  <c r="U49"/>
  <c r="AA49" s="1"/>
  <c r="AC49"/>
  <c r="AI49" s="1"/>
  <c r="AK49"/>
  <c r="AQ49" s="1"/>
  <c r="AS49"/>
  <c r="AY49" s="1"/>
  <c r="BI49"/>
  <c r="BO49" s="1"/>
  <c r="BQ49"/>
  <c r="BW49" s="1"/>
  <c r="BY49"/>
  <c r="CE49" s="1"/>
  <c r="CG49"/>
  <c r="CM49" s="1"/>
  <c r="E3" i="4" l="1"/>
  <c r="K3" s="1"/>
  <c r="M3"/>
  <c r="S3" s="1"/>
  <c r="U3"/>
  <c r="AA3" s="1"/>
  <c r="AC3"/>
  <c r="AI3" s="1"/>
  <c r="AK3"/>
  <c r="AQ3" s="1"/>
  <c r="AS3"/>
  <c r="AY3" s="1"/>
  <c r="BA3"/>
  <c r="BG3" s="1"/>
  <c r="BI3"/>
  <c r="BO3" s="1"/>
  <c r="BQ3"/>
  <c r="BW3" s="1"/>
  <c r="BY3"/>
  <c r="CE3" s="1"/>
  <c r="CG3"/>
  <c r="CM3" s="1"/>
  <c r="E79" i="1" l="1"/>
  <c r="K79" s="1"/>
  <c r="CQ79" s="1"/>
  <c r="M79"/>
  <c r="S79" s="1"/>
  <c r="CR79" s="1"/>
  <c r="U79"/>
  <c r="AA79" s="1"/>
  <c r="CS79" s="1"/>
  <c r="AC79"/>
  <c r="AI79" s="1"/>
  <c r="CT79" s="1"/>
  <c r="AK79"/>
  <c r="AQ79" s="1"/>
  <c r="CU79" s="1"/>
  <c r="AS79"/>
  <c r="AY79" s="1"/>
  <c r="CV79" s="1"/>
  <c r="BI79"/>
  <c r="BO79" s="1"/>
  <c r="CX79" s="1"/>
  <c r="BQ79"/>
  <c r="BW79" s="1"/>
  <c r="CY79" s="1"/>
  <c r="BY79"/>
  <c r="CE79" s="1"/>
  <c r="CZ79" s="1"/>
  <c r="CG79"/>
  <c r="CM79" s="1"/>
  <c r="DA79" s="1"/>
  <c r="E21" i="5"/>
  <c r="K21" s="1"/>
  <c r="M21"/>
  <c r="S21" s="1"/>
  <c r="U21"/>
  <c r="AA21" s="1"/>
  <c r="AC21"/>
  <c r="AI21" s="1"/>
  <c r="AK21"/>
  <c r="AQ21" s="1"/>
  <c r="AS21"/>
  <c r="AY21" s="1"/>
  <c r="BI21"/>
  <c r="BO21" s="1"/>
  <c r="BQ21"/>
  <c r="BW21" s="1"/>
  <c r="BY21"/>
  <c r="CE21" s="1"/>
  <c r="CG21"/>
  <c r="CM21" s="1"/>
  <c r="M12"/>
  <c r="S12" s="1"/>
  <c r="U12"/>
  <c r="AA12" s="1"/>
  <c r="AC12"/>
  <c r="AI12" s="1"/>
  <c r="AK12"/>
  <c r="AQ12" s="1"/>
  <c r="AS12"/>
  <c r="AY12" s="1"/>
  <c r="BI12"/>
  <c r="BO12" s="1"/>
  <c r="BQ12"/>
  <c r="BW12" s="1"/>
  <c r="BY12"/>
  <c r="CE12" s="1"/>
  <c r="CG12"/>
  <c r="CM12" s="1"/>
  <c r="E12"/>
  <c r="K12" s="1"/>
  <c r="DD79" i="1" l="1"/>
  <c r="DC79"/>
  <c r="DE79"/>
  <c r="DG79"/>
  <c r="DF79"/>
  <c r="E18" i="4"/>
  <c r="K18" s="1"/>
  <c r="M18"/>
  <c r="S18" s="1"/>
  <c r="U18"/>
  <c r="AA18" s="1"/>
  <c r="AC18"/>
  <c r="AI18" s="1"/>
  <c r="AK18"/>
  <c r="AQ18" s="1"/>
  <c r="AS18"/>
  <c r="AY18" s="1"/>
  <c r="BI18"/>
  <c r="BO18" s="1"/>
  <c r="BQ18"/>
  <c r="BW18" s="1"/>
  <c r="BY18"/>
  <c r="CE18" s="1"/>
  <c r="CG18"/>
  <c r="CM18" s="1"/>
  <c r="M63" i="1" l="1"/>
  <c r="E63"/>
  <c r="E60"/>
  <c r="K60" s="1"/>
  <c r="M60"/>
  <c r="S60" s="1"/>
  <c r="U60"/>
  <c r="AA60" s="1"/>
  <c r="AC60"/>
  <c r="AI60" s="1"/>
  <c r="AK60"/>
  <c r="AQ60" s="1"/>
  <c r="AS60"/>
  <c r="AY60" s="1"/>
  <c r="BI60"/>
  <c r="BO60" s="1"/>
  <c r="BQ60"/>
  <c r="BW60" s="1"/>
  <c r="BY60"/>
  <c r="CE60" s="1"/>
  <c r="CG60"/>
  <c r="CM60" s="1"/>
  <c r="E76"/>
  <c r="K76" s="1"/>
  <c r="M76"/>
  <c r="S76" s="1"/>
  <c r="U76"/>
  <c r="AA76" s="1"/>
  <c r="AC76"/>
  <c r="AI76" s="1"/>
  <c r="AK76"/>
  <c r="AQ76" s="1"/>
  <c r="AS76"/>
  <c r="AY76" s="1"/>
  <c r="BI76"/>
  <c r="BO76" s="1"/>
  <c r="BQ76"/>
  <c r="BW76" s="1"/>
  <c r="BY76"/>
  <c r="CE76" s="1"/>
  <c r="CG76"/>
  <c r="CM76" s="1"/>
  <c r="E31" i="4"/>
  <c r="K31" s="1"/>
  <c r="M31"/>
  <c r="S31" s="1"/>
  <c r="U31"/>
  <c r="AA31" s="1"/>
  <c r="AC31"/>
  <c r="AI31" s="1"/>
  <c r="AK31"/>
  <c r="AQ31" s="1"/>
  <c r="AS31"/>
  <c r="AY31" s="1"/>
  <c r="BI31"/>
  <c r="BO31" s="1"/>
  <c r="BQ31"/>
  <c r="BW31" s="1"/>
  <c r="BY31"/>
  <c r="CE31" s="1"/>
  <c r="CG31"/>
  <c r="CM31" s="1"/>
  <c r="E40"/>
  <c r="K40" s="1"/>
  <c r="CQ40" s="1"/>
  <c r="M40"/>
  <c r="S40" s="1"/>
  <c r="CR40" s="1"/>
  <c r="U40"/>
  <c r="AA40" s="1"/>
  <c r="CS40" s="1"/>
  <c r="AC40"/>
  <c r="AI40" s="1"/>
  <c r="CT40" s="1"/>
  <c r="AK40"/>
  <c r="AQ40" s="1"/>
  <c r="CU40" s="1"/>
  <c r="AS40"/>
  <c r="AY40" s="1"/>
  <c r="CV40" s="1"/>
  <c r="BI40"/>
  <c r="BO40" s="1"/>
  <c r="CX40" s="1"/>
  <c r="BQ40"/>
  <c r="BW40" s="1"/>
  <c r="CY40" s="1"/>
  <c r="BY40"/>
  <c r="CE40" s="1"/>
  <c r="CZ40" s="1"/>
  <c r="CG40"/>
  <c r="CM40" s="1"/>
  <c r="DA40" s="1"/>
  <c r="E4"/>
  <c r="K4" s="1"/>
  <c r="M4"/>
  <c r="S4" s="1"/>
  <c r="U4"/>
  <c r="AA4" s="1"/>
  <c r="AC4"/>
  <c r="AI4" s="1"/>
  <c r="AK4"/>
  <c r="AQ4" s="1"/>
  <c r="AS4"/>
  <c r="AY4" s="1"/>
  <c r="BA4"/>
  <c r="BG4" s="1"/>
  <c r="BI4"/>
  <c r="BO4" s="1"/>
  <c r="BQ4"/>
  <c r="BW4" s="1"/>
  <c r="BY4"/>
  <c r="CE4" s="1"/>
  <c r="CG4"/>
  <c r="CM4" s="1"/>
  <c r="DD40" l="1"/>
  <c r="DE40"/>
  <c r="DG40"/>
  <c r="DF40"/>
  <c r="DC40"/>
  <c r="E50" i="1"/>
  <c r="K50" s="1"/>
  <c r="E35"/>
  <c r="K35" s="1"/>
  <c r="CQ71" s="1"/>
  <c r="E66"/>
  <c r="K66" s="1"/>
  <c r="E41"/>
  <c r="K41" s="1"/>
  <c r="E78"/>
  <c r="K78" s="1"/>
  <c r="CQ78" s="1"/>
  <c r="E77"/>
  <c r="K77" s="1"/>
  <c r="CQ77" s="1"/>
  <c r="E64"/>
  <c r="K64" s="1"/>
  <c r="E57"/>
  <c r="K57" s="1"/>
  <c r="E61"/>
  <c r="K61" s="1"/>
  <c r="E58"/>
  <c r="K58" s="1"/>
  <c r="K63"/>
  <c r="E67"/>
  <c r="K67" s="1"/>
  <c r="E37"/>
  <c r="K37" s="1"/>
  <c r="E39"/>
  <c r="K39" s="1"/>
  <c r="E52"/>
  <c r="K52" s="1"/>
  <c r="E38"/>
  <c r="K38" s="1"/>
  <c r="E48"/>
  <c r="K48" s="1"/>
  <c r="E55"/>
  <c r="K55" s="1"/>
  <c r="E43"/>
  <c r="K43" s="1"/>
  <c r="CQ72" s="1"/>
  <c r="E56"/>
  <c r="K56" s="1"/>
  <c r="E45"/>
  <c r="K45" s="1"/>
  <c r="E44"/>
  <c r="K44" s="1"/>
  <c r="CQ76" s="1"/>
  <c r="E47"/>
  <c r="K47" s="1"/>
  <c r="E34"/>
  <c r="K34" s="1"/>
  <c r="CQ75" s="1"/>
  <c r="E36"/>
  <c r="K36" s="1"/>
  <c r="E54"/>
  <c r="K54" s="1"/>
  <c r="E33"/>
  <c r="K33" s="1"/>
  <c r="E53"/>
  <c r="K53" s="1"/>
  <c r="E16"/>
  <c r="K16" s="1"/>
  <c r="E17"/>
  <c r="K17" s="1"/>
  <c r="E22"/>
  <c r="K22" s="1"/>
  <c r="CQ21" s="1"/>
  <c r="E15"/>
  <c r="K15" s="1"/>
  <c r="E11"/>
  <c r="K11" s="1"/>
  <c r="E12"/>
  <c r="K12" s="1"/>
  <c r="E20"/>
  <c r="K20" s="1"/>
  <c r="E27"/>
  <c r="K27" s="1"/>
  <c r="CQ27" s="1"/>
  <c r="E8"/>
  <c r="K8" s="1"/>
  <c r="E25"/>
  <c r="K25" s="1"/>
  <c r="CQ25" s="1"/>
  <c r="E5"/>
  <c r="K5" s="1"/>
  <c r="E3"/>
  <c r="K3" s="1"/>
  <c r="E6"/>
  <c r="K6" s="1"/>
  <c r="E23"/>
  <c r="K23" s="1"/>
  <c r="CQ23" s="1"/>
  <c r="M35"/>
  <c r="E28" i="4"/>
  <c r="K28" s="1"/>
  <c r="E20"/>
  <c r="K20" s="1"/>
  <c r="E27"/>
  <c r="K27" s="1"/>
  <c r="E14"/>
  <c r="K14" s="1"/>
  <c r="E19"/>
  <c r="K19" s="1"/>
  <c r="E24"/>
  <c r="K24" s="1"/>
  <c r="E34"/>
  <c r="K34" s="1"/>
  <c r="E42"/>
  <c r="K42" s="1"/>
  <c r="CQ42" s="1"/>
  <c r="E30"/>
  <c r="K30" s="1"/>
  <c r="E23"/>
  <c r="K23" s="1"/>
  <c r="E26"/>
  <c r="K26" s="1"/>
  <c r="E17"/>
  <c r="K17" s="1"/>
  <c r="E16"/>
  <c r="K16" s="1"/>
  <c r="E37"/>
  <c r="K37" s="1"/>
  <c r="E21"/>
  <c r="K21" s="1"/>
  <c r="E22"/>
  <c r="K22" s="1"/>
  <c r="E15"/>
  <c r="K15" s="1"/>
  <c r="E13"/>
  <c r="K13" s="1"/>
  <c r="E5"/>
  <c r="K5" s="1"/>
  <c r="CQ7" s="1"/>
  <c r="CQ33" l="1"/>
  <c r="CQ22" i="1"/>
  <c r="CQ34" i="4"/>
  <c r="CQ33" i="1"/>
  <c r="CQ69"/>
  <c r="CQ24"/>
  <c r="CQ14" i="4"/>
  <c r="CQ35"/>
  <c r="CQ68" i="1"/>
  <c r="CQ6" i="4"/>
  <c r="CQ70" i="1"/>
  <c r="CQ66"/>
  <c r="CQ67"/>
  <c r="CQ16"/>
  <c r="CQ13" i="4"/>
  <c r="CQ19" i="1"/>
  <c r="CQ20"/>
  <c r="CQ38" i="4"/>
  <c r="CQ34" i="1"/>
  <c r="CQ42"/>
  <c r="CQ17"/>
  <c r="CQ18"/>
  <c r="CQ37"/>
  <c r="CQ45"/>
  <c r="CQ38"/>
  <c r="CQ55"/>
  <c r="CQ63"/>
  <c r="CQ44"/>
  <c r="CQ50"/>
  <c r="CQ15"/>
  <c r="CQ9"/>
  <c r="CQ13"/>
  <c r="CQ47"/>
  <c r="CQ12"/>
  <c r="CQ3"/>
  <c r="CQ7"/>
  <c r="CQ11"/>
  <c r="CQ41"/>
  <c r="CQ49"/>
  <c r="CQ60"/>
  <c r="CQ39"/>
  <c r="CQ43"/>
  <c r="CQ54"/>
  <c r="CQ24" i="4"/>
  <c r="CQ32"/>
  <c r="CQ37"/>
  <c r="CQ27"/>
  <c r="CQ31"/>
  <c r="CQ4"/>
  <c r="CQ15"/>
  <c r="CQ23"/>
  <c r="CQ25"/>
  <c r="CQ29"/>
  <c r="CQ36"/>
  <c r="CQ53" i="1"/>
  <c r="CQ57"/>
  <c r="CQ40"/>
  <c r="CQ65"/>
  <c r="CQ46"/>
  <c r="CQ64"/>
  <c r="CQ8"/>
  <c r="CQ5"/>
  <c r="CQ61"/>
  <c r="CQ59"/>
  <c r="CQ51"/>
  <c r="CQ48"/>
  <c r="CQ36"/>
  <c r="CQ52"/>
  <c r="CQ56"/>
  <c r="CQ62"/>
  <c r="CQ58"/>
  <c r="CQ35"/>
  <c r="CQ4"/>
  <c r="CQ6"/>
  <c r="CQ10"/>
  <c r="CQ14"/>
  <c r="CQ17" i="4"/>
  <c r="CQ19"/>
  <c r="CQ21"/>
  <c r="CQ30"/>
  <c r="CQ16"/>
  <c r="CQ18"/>
  <c r="CQ20"/>
  <c r="CQ22"/>
  <c r="CQ26"/>
  <c r="CQ28"/>
  <c r="CQ3"/>
  <c r="CQ5"/>
  <c r="K46" i="5" l="1"/>
  <c r="CQ46" s="1"/>
  <c r="K26"/>
  <c r="K45"/>
  <c r="K40"/>
  <c r="K35"/>
  <c r="K42"/>
  <c r="K24"/>
  <c r="K28"/>
  <c r="K25"/>
  <c r="K37"/>
  <c r="K48"/>
  <c r="CQ48" s="1"/>
  <c r="K23"/>
  <c r="E9"/>
  <c r="K9" s="1"/>
  <c r="E6"/>
  <c r="E3"/>
  <c r="E4"/>
  <c r="E8"/>
  <c r="E11"/>
  <c r="E15"/>
  <c r="K15" s="1"/>
  <c r="E10"/>
  <c r="K10" s="1"/>
  <c r="CQ42" l="1"/>
  <c r="CQ45"/>
  <c r="CQ39"/>
  <c r="CQ43"/>
  <c r="CQ41"/>
  <c r="CQ44"/>
  <c r="CQ38"/>
  <c r="CQ40"/>
  <c r="K6"/>
  <c r="K8"/>
  <c r="K3"/>
  <c r="K11"/>
  <c r="K4"/>
  <c r="CQ36"/>
  <c r="CQ24"/>
  <c r="CQ35"/>
  <c r="CQ33"/>
  <c r="CQ26"/>
  <c r="CQ28"/>
  <c r="CQ37"/>
  <c r="CQ23"/>
  <c r="CQ25"/>
  <c r="CQ27"/>
  <c r="CQ31"/>
  <c r="CQ22"/>
  <c r="CQ30"/>
  <c r="CQ34"/>
  <c r="CQ21"/>
  <c r="CQ32"/>
  <c r="CQ29"/>
  <c r="BY48"/>
  <c r="BY23"/>
  <c r="BY37"/>
  <c r="BY25"/>
  <c r="BY28"/>
  <c r="BY24"/>
  <c r="BY40"/>
  <c r="BY35"/>
  <c r="BY42"/>
  <c r="BY26"/>
  <c r="BY45"/>
  <c r="BY46"/>
  <c r="BY15"/>
  <c r="BY8"/>
  <c r="BY6"/>
  <c r="BY3"/>
  <c r="BY4"/>
  <c r="BY11"/>
  <c r="BY9"/>
  <c r="BY10"/>
  <c r="BY15" i="4"/>
  <c r="BY22"/>
  <c r="BY37"/>
  <c r="BY16"/>
  <c r="BY14"/>
  <c r="BY34"/>
  <c r="BY26"/>
  <c r="BY23"/>
  <c r="BY21"/>
  <c r="BY19"/>
  <c r="BY42"/>
  <c r="BY17"/>
  <c r="BY30"/>
  <c r="BY20"/>
  <c r="BY28"/>
  <c r="BY24"/>
  <c r="BY27"/>
  <c r="BY13"/>
  <c r="BY5"/>
  <c r="BY33" i="1"/>
  <c r="BY54"/>
  <c r="BY36"/>
  <c r="BY34"/>
  <c r="BY44"/>
  <c r="BY47"/>
  <c r="BY45"/>
  <c r="BY37"/>
  <c r="BY43"/>
  <c r="BY56"/>
  <c r="BY38"/>
  <c r="BY55"/>
  <c r="BY64"/>
  <c r="BY67"/>
  <c r="BY63"/>
  <c r="BY48"/>
  <c r="BY58"/>
  <c r="BY52"/>
  <c r="BY39"/>
  <c r="BY61"/>
  <c r="BY77"/>
  <c r="BY78"/>
  <c r="BY57"/>
  <c r="BY41"/>
  <c r="BY66"/>
  <c r="BY35"/>
  <c r="BY50"/>
  <c r="BY53"/>
  <c r="BY6"/>
  <c r="BY3"/>
  <c r="BY5"/>
  <c r="BY8"/>
  <c r="BY25"/>
  <c r="BY11"/>
  <c r="BY27"/>
  <c r="BY15"/>
  <c r="BY20"/>
  <c r="BY22"/>
  <c r="BY17"/>
  <c r="BY16"/>
  <c r="BY12"/>
  <c r="BY23"/>
  <c r="CQ3" i="5" l="1"/>
  <c r="CQ10"/>
  <c r="CQ14"/>
  <c r="CQ9"/>
  <c r="CQ8"/>
  <c r="CQ15"/>
  <c r="CQ7"/>
  <c r="CQ6"/>
  <c r="CQ4"/>
  <c r="CQ12"/>
  <c r="CQ5"/>
  <c r="CQ11"/>
  <c r="CQ13"/>
  <c r="M35"/>
  <c r="S35" s="1"/>
  <c r="U35"/>
  <c r="AA35" s="1"/>
  <c r="AC35"/>
  <c r="AI35" s="1"/>
  <c r="AK35"/>
  <c r="AQ35" s="1"/>
  <c r="AS35"/>
  <c r="AY35" s="1"/>
  <c r="BI35"/>
  <c r="BO35" s="1"/>
  <c r="BQ35"/>
  <c r="BW35" s="1"/>
  <c r="CE35"/>
  <c r="CG35"/>
  <c r="CM35" s="1"/>
  <c r="M42"/>
  <c r="S42" s="1"/>
  <c r="U42"/>
  <c r="AA42" s="1"/>
  <c r="AC42"/>
  <c r="AI42" s="1"/>
  <c r="AK42"/>
  <c r="AQ42" s="1"/>
  <c r="AS42"/>
  <c r="AY42" s="1"/>
  <c r="BI42"/>
  <c r="BO42" s="1"/>
  <c r="BQ42"/>
  <c r="BW42" s="1"/>
  <c r="CE42"/>
  <c r="CG42"/>
  <c r="CM42" s="1"/>
  <c r="S35" i="1" l="1"/>
  <c r="U35"/>
  <c r="AA35" s="1"/>
  <c r="AC35"/>
  <c r="AI35" s="1"/>
  <c r="AK35"/>
  <c r="AQ35" s="1"/>
  <c r="AS35"/>
  <c r="AY35" s="1"/>
  <c r="BI35"/>
  <c r="BO35" s="1"/>
  <c r="BQ35"/>
  <c r="BW35" s="1"/>
  <c r="CE35"/>
  <c r="CG35"/>
  <c r="CM35" s="1"/>
  <c r="CG46" i="5" l="1"/>
  <c r="CM46" s="1"/>
  <c r="DA46" s="1"/>
  <c r="CE46"/>
  <c r="CZ46" s="1"/>
  <c r="BQ46"/>
  <c r="BW46" s="1"/>
  <c r="CY46" s="1"/>
  <c r="BI46"/>
  <c r="BO46" s="1"/>
  <c r="CX46" s="1"/>
  <c r="AS46"/>
  <c r="AY46" s="1"/>
  <c r="CV46" s="1"/>
  <c r="AK46"/>
  <c r="AQ46" s="1"/>
  <c r="CU46" s="1"/>
  <c r="AC46"/>
  <c r="AI46" s="1"/>
  <c r="CT46" s="1"/>
  <c r="U46"/>
  <c r="AA46" s="1"/>
  <c r="CS46" s="1"/>
  <c r="M46"/>
  <c r="S46" s="1"/>
  <c r="CR46" s="1"/>
  <c r="DF46" l="1"/>
  <c r="DG46"/>
  <c r="DD46"/>
  <c r="DC46"/>
  <c r="DE46"/>
  <c r="S63" i="1"/>
  <c r="U63"/>
  <c r="AA63" s="1"/>
  <c r="AC63"/>
  <c r="AI63" s="1"/>
  <c r="AK63"/>
  <c r="AQ63" s="1"/>
  <c r="AS63"/>
  <c r="AY63" s="1"/>
  <c r="BI63"/>
  <c r="BO63" s="1"/>
  <c r="BQ63"/>
  <c r="BW63" s="1"/>
  <c r="CE63"/>
  <c r="CG63"/>
  <c r="CM63" s="1"/>
  <c r="AK39" l="1"/>
  <c r="AQ39" s="1"/>
  <c r="AK57"/>
  <c r="AQ57" s="1"/>
  <c r="AK53"/>
  <c r="AQ53" s="1"/>
  <c r="AK77"/>
  <c r="AQ77" s="1"/>
  <c r="CU77" s="1"/>
  <c r="AK50"/>
  <c r="AQ50" s="1"/>
  <c r="AK67"/>
  <c r="AQ67" s="1"/>
  <c r="AK66"/>
  <c r="AQ66" s="1"/>
  <c r="AK55"/>
  <c r="AQ55" s="1"/>
  <c r="AK41"/>
  <c r="AQ41" s="1"/>
  <c r="AK52"/>
  <c r="AQ52" s="1"/>
  <c r="AK61"/>
  <c r="AQ61" s="1"/>
  <c r="AK78"/>
  <c r="AQ78" s="1"/>
  <c r="AK48"/>
  <c r="AQ48" s="1"/>
  <c r="AK58"/>
  <c r="AQ58" s="1"/>
  <c r="AK64"/>
  <c r="AQ64" s="1"/>
  <c r="AK37"/>
  <c r="AQ37" s="1"/>
  <c r="AK43"/>
  <c r="AQ43" s="1"/>
  <c r="CU72" s="1"/>
  <c r="AK45"/>
  <c r="AQ45" s="1"/>
  <c r="AK47"/>
  <c r="AQ47" s="1"/>
  <c r="AK38"/>
  <c r="AQ38" s="1"/>
  <c r="AK56"/>
  <c r="AQ56" s="1"/>
  <c r="AK44"/>
  <c r="AQ44" s="1"/>
  <c r="CU76" s="1"/>
  <c r="AK34"/>
  <c r="AQ34" s="1"/>
  <c r="CU75" s="1"/>
  <c r="AK54"/>
  <c r="AQ54" s="1"/>
  <c r="AK33"/>
  <c r="AQ33" s="1"/>
  <c r="AK36"/>
  <c r="AQ36" s="1"/>
  <c r="AK12"/>
  <c r="AQ12" s="1"/>
  <c r="AK27"/>
  <c r="AQ27" s="1"/>
  <c r="CU27" s="1"/>
  <c r="AK16"/>
  <c r="AQ16" s="1"/>
  <c r="CU24" s="1"/>
  <c r="AK25"/>
  <c r="AQ25" s="1"/>
  <c r="CU25" s="1"/>
  <c r="AK22"/>
  <c r="AQ22" s="1"/>
  <c r="CU21" s="1"/>
  <c r="AK20"/>
  <c r="AQ20" s="1"/>
  <c r="AK3"/>
  <c r="AQ3" s="1"/>
  <c r="AK17"/>
  <c r="AQ17" s="1"/>
  <c r="CU22" s="1"/>
  <c r="AK8"/>
  <c r="AQ8" s="1"/>
  <c r="AK15"/>
  <c r="AQ15" s="1"/>
  <c r="AK11"/>
  <c r="AQ11" s="1"/>
  <c r="AK23"/>
  <c r="AQ23" s="1"/>
  <c r="CU23" s="1"/>
  <c r="AK5"/>
  <c r="AQ5" s="1"/>
  <c r="AK6"/>
  <c r="AQ6" s="1"/>
  <c r="CU71" l="1"/>
  <c r="CU78"/>
  <c r="CU69"/>
  <c r="CU70"/>
  <c r="CU18"/>
  <c r="CU68"/>
  <c r="CU66"/>
  <c r="CU67"/>
  <c r="CU19"/>
  <c r="CU20"/>
  <c r="CU65"/>
  <c r="CU33"/>
  <c r="CU43"/>
  <c r="CU42"/>
  <c r="CU37"/>
  <c r="CU34"/>
  <c r="CU36"/>
  <c r="CU62"/>
  <c r="CU64"/>
  <c r="CU35"/>
  <c r="CU47"/>
  <c r="CU63"/>
  <c r="CU53"/>
  <c r="CU49"/>
  <c r="CU56"/>
  <c r="CU59"/>
  <c r="CU51"/>
  <c r="CU39"/>
  <c r="CU45"/>
  <c r="CU41"/>
  <c r="CU40"/>
  <c r="CU46"/>
  <c r="CU52"/>
  <c r="CU57"/>
  <c r="CU54"/>
  <c r="CU38"/>
  <c r="CU60"/>
  <c r="CU44"/>
  <c r="CU48"/>
  <c r="CU55"/>
  <c r="CU58"/>
  <c r="CU61"/>
  <c r="CU50"/>
  <c r="CU16"/>
  <c r="CU11"/>
  <c r="CU17"/>
  <c r="CU13"/>
  <c r="CU9"/>
  <c r="CU5"/>
  <c r="CU12"/>
  <c r="CU8"/>
  <c r="CU4"/>
  <c r="CU3"/>
  <c r="CU7"/>
  <c r="CU14"/>
  <c r="CU10"/>
  <c r="CU6"/>
  <c r="CU15"/>
  <c r="AK17" i="4"/>
  <c r="AQ17" s="1"/>
  <c r="AK26"/>
  <c r="AQ26" s="1"/>
  <c r="AK21"/>
  <c r="AQ21" s="1"/>
  <c r="AK16"/>
  <c r="AQ16" s="1"/>
  <c r="AK20"/>
  <c r="AQ20" s="1"/>
  <c r="AK23"/>
  <c r="AQ23" s="1"/>
  <c r="AK42"/>
  <c r="AQ42" s="1"/>
  <c r="CU42" s="1"/>
  <c r="AK37"/>
  <c r="AQ37" s="1"/>
  <c r="AK24"/>
  <c r="AQ24" s="1"/>
  <c r="AK27"/>
  <c r="AQ27" s="1"/>
  <c r="AK34"/>
  <c r="AQ34" s="1"/>
  <c r="AK28"/>
  <c r="AQ28" s="1"/>
  <c r="AK14"/>
  <c r="AQ14" s="1"/>
  <c r="AK30"/>
  <c r="AQ30" s="1"/>
  <c r="AK19"/>
  <c r="AQ19" s="1"/>
  <c r="AK15"/>
  <c r="AQ15" s="1"/>
  <c r="AK13"/>
  <c r="AQ13" s="1"/>
  <c r="AK22"/>
  <c r="AQ22" s="1"/>
  <c r="AK5"/>
  <c r="AQ5" s="1"/>
  <c r="CU7" s="1"/>
  <c r="U5"/>
  <c r="U13"/>
  <c r="U15"/>
  <c r="U19"/>
  <c r="U30"/>
  <c r="U14"/>
  <c r="U28"/>
  <c r="U34"/>
  <c r="U27"/>
  <c r="U24"/>
  <c r="U37"/>
  <c r="U42"/>
  <c r="U23"/>
  <c r="U20"/>
  <c r="U16"/>
  <c r="U21"/>
  <c r="U26"/>
  <c r="U17"/>
  <c r="CU34" l="1"/>
  <c r="CU35"/>
  <c r="CU33"/>
  <c r="CU6"/>
  <c r="CU38"/>
  <c r="CU5"/>
  <c r="CU15"/>
  <c r="CU3"/>
  <c r="CU4"/>
  <c r="CU18"/>
  <c r="CU26"/>
  <c r="CU37"/>
  <c r="CU32"/>
  <c r="CU23"/>
  <c r="CU25"/>
  <c r="CU36"/>
  <c r="CU30"/>
  <c r="CU21"/>
  <c r="CU31"/>
  <c r="CU22"/>
  <c r="CU14"/>
  <c r="CU29"/>
  <c r="CU24"/>
  <c r="CU20"/>
  <c r="CU17"/>
  <c r="CU13"/>
  <c r="CU28"/>
  <c r="CU19"/>
  <c r="CU16"/>
  <c r="CU27"/>
  <c r="AK37" i="5"/>
  <c r="AK23"/>
  <c r="AK28"/>
  <c r="AK25"/>
  <c r="AK24"/>
  <c r="AK40"/>
  <c r="AK26"/>
  <c r="AK45"/>
  <c r="AK48"/>
  <c r="AK15"/>
  <c r="AK8"/>
  <c r="AK9"/>
  <c r="AK3"/>
  <c r="AK6"/>
  <c r="AK4"/>
  <c r="AK11"/>
  <c r="AK10"/>
  <c r="AC37"/>
  <c r="AC23"/>
  <c r="AC28"/>
  <c r="AC25"/>
  <c r="AC24"/>
  <c r="AC40"/>
  <c r="AC26"/>
  <c r="AC45"/>
  <c r="AC48"/>
  <c r="AC15"/>
  <c r="AC8"/>
  <c r="AC9"/>
  <c r="AC3"/>
  <c r="AC6"/>
  <c r="AC4"/>
  <c r="AC11"/>
  <c r="AC10"/>
  <c r="U37"/>
  <c r="U23"/>
  <c r="U28"/>
  <c r="U25"/>
  <c r="U24"/>
  <c r="U40"/>
  <c r="U26"/>
  <c r="U45"/>
  <c r="U48"/>
  <c r="U15"/>
  <c r="U8"/>
  <c r="U9"/>
  <c r="U3"/>
  <c r="U6"/>
  <c r="U4"/>
  <c r="U11"/>
  <c r="U10"/>
  <c r="AQ45" l="1"/>
  <c r="AQ26"/>
  <c r="CU43" s="1"/>
  <c r="AQ40"/>
  <c r="AQ24"/>
  <c r="AQ25"/>
  <c r="AQ28"/>
  <c r="AQ23"/>
  <c r="AQ37"/>
  <c r="CU39" s="1"/>
  <c r="AQ48"/>
  <c r="CU48" s="1"/>
  <c r="AQ11"/>
  <c r="AQ4"/>
  <c r="AQ6"/>
  <c r="AQ3"/>
  <c r="AQ9"/>
  <c r="AQ8"/>
  <c r="AQ15"/>
  <c r="AQ10"/>
  <c r="AI45"/>
  <c r="AI26"/>
  <c r="AI40"/>
  <c r="AI24"/>
  <c r="AI25"/>
  <c r="AI28"/>
  <c r="AI23"/>
  <c r="AI37"/>
  <c r="CT39" s="1"/>
  <c r="AI48"/>
  <c r="CT48" s="1"/>
  <c r="AI11"/>
  <c r="AI4"/>
  <c r="AI6"/>
  <c r="AI3"/>
  <c r="AI9"/>
  <c r="AI8"/>
  <c r="AI15"/>
  <c r="AI10"/>
  <c r="AA45"/>
  <c r="AA26"/>
  <c r="CS43" s="1"/>
  <c r="AA40"/>
  <c r="AA24"/>
  <c r="AA25"/>
  <c r="AA28"/>
  <c r="AA23"/>
  <c r="AA37"/>
  <c r="CS39" s="1"/>
  <c r="AA48"/>
  <c r="CS48" s="1"/>
  <c r="AA11"/>
  <c r="AA4"/>
  <c r="AA6"/>
  <c r="AA3"/>
  <c r="AA9"/>
  <c r="AA8"/>
  <c r="AA15"/>
  <c r="AA10"/>
  <c r="CU42" l="1"/>
  <c r="CU45"/>
  <c r="CT42"/>
  <c r="CT45"/>
  <c r="CS42"/>
  <c r="CS45"/>
  <c r="CT15"/>
  <c r="CU41"/>
  <c r="CU44"/>
  <c r="CT41"/>
  <c r="CT44"/>
  <c r="CS41"/>
  <c r="CS44"/>
  <c r="CU15"/>
  <c r="CS15"/>
  <c r="CT43"/>
  <c r="CT38"/>
  <c r="CT40"/>
  <c r="CS38"/>
  <c r="CS40"/>
  <c r="CU38"/>
  <c r="CU40"/>
  <c r="CS13"/>
  <c r="CT13"/>
  <c r="CU13"/>
  <c r="CS5"/>
  <c r="CT5"/>
  <c r="CS14"/>
  <c r="CT14"/>
  <c r="CU14"/>
  <c r="CU5"/>
  <c r="CS28"/>
  <c r="CT28"/>
  <c r="CU28"/>
  <c r="CS23"/>
  <c r="CT23"/>
  <c r="CU23"/>
  <c r="CT6"/>
  <c r="CU7"/>
  <c r="CU30"/>
  <c r="CS31"/>
  <c r="CT30"/>
  <c r="CT36"/>
  <c r="CU31"/>
  <c r="CS30"/>
  <c r="CS36"/>
  <c r="CT31"/>
  <c r="CU36"/>
  <c r="CT12"/>
  <c r="CS6"/>
  <c r="CS12"/>
  <c r="CU6"/>
  <c r="CU12"/>
  <c r="CS9"/>
  <c r="CT9"/>
  <c r="CU9"/>
  <c r="CT22"/>
  <c r="CS22"/>
  <c r="CU22"/>
  <c r="CS27"/>
  <c r="CT27"/>
  <c r="CU27"/>
  <c r="CS26"/>
  <c r="CT26"/>
  <c r="CU26"/>
  <c r="CS7"/>
  <c r="CT7"/>
  <c r="CU3"/>
  <c r="CU25"/>
  <c r="CS35"/>
  <c r="CT35"/>
  <c r="CU35"/>
  <c r="CS24"/>
  <c r="CS32"/>
  <c r="CT10"/>
  <c r="CT24"/>
  <c r="CT32"/>
  <c r="CU32"/>
  <c r="CS3"/>
  <c r="CS11"/>
  <c r="CS21"/>
  <c r="CS25"/>
  <c r="CS29"/>
  <c r="CS33"/>
  <c r="CS37"/>
  <c r="CT3"/>
  <c r="CT11"/>
  <c r="CT21"/>
  <c r="CT25"/>
  <c r="CT29"/>
  <c r="CT33"/>
  <c r="CT37"/>
  <c r="CU11"/>
  <c r="CU21"/>
  <c r="CU29"/>
  <c r="CU33"/>
  <c r="CU37"/>
  <c r="CS10"/>
  <c r="CU10"/>
  <c r="CU24"/>
  <c r="CS4"/>
  <c r="CS8"/>
  <c r="CS34"/>
  <c r="CT4"/>
  <c r="CT8"/>
  <c r="CT34"/>
  <c r="CU4"/>
  <c r="CU8"/>
  <c r="CU34"/>
  <c r="M39" i="1"/>
  <c r="S39" s="1"/>
  <c r="CG39"/>
  <c r="CM39" s="1"/>
  <c r="BQ39"/>
  <c r="BW39" s="1"/>
  <c r="BI39"/>
  <c r="BO39" s="1"/>
  <c r="AS39"/>
  <c r="AY39" s="1"/>
  <c r="CE39"/>
  <c r="AC39"/>
  <c r="AI39" s="1"/>
  <c r="U39"/>
  <c r="AA39" s="1"/>
  <c r="M12"/>
  <c r="CG12"/>
  <c r="CM12" s="1"/>
  <c r="BQ12"/>
  <c r="BW12" s="1"/>
  <c r="BI12"/>
  <c r="BO12" s="1"/>
  <c r="AS12"/>
  <c r="AY12" s="1"/>
  <c r="CE12"/>
  <c r="AC12"/>
  <c r="AI12" s="1"/>
  <c r="U12"/>
  <c r="AA12" s="1"/>
  <c r="M22"/>
  <c r="CR21" s="1"/>
  <c r="CG22"/>
  <c r="CM22" s="1"/>
  <c r="DA21" s="1"/>
  <c r="BQ22"/>
  <c r="BW22" s="1"/>
  <c r="CY21" s="1"/>
  <c r="BI22"/>
  <c r="BO22" s="1"/>
  <c r="CX21" s="1"/>
  <c r="AS22"/>
  <c r="AY22" s="1"/>
  <c r="CV21" s="1"/>
  <c r="CE22"/>
  <c r="CZ21" s="1"/>
  <c r="AC22"/>
  <c r="AI22" s="1"/>
  <c r="CT21" s="1"/>
  <c r="U22"/>
  <c r="AA22" s="1"/>
  <c r="CS21" s="1"/>
  <c r="M27"/>
  <c r="CG27"/>
  <c r="CM27" s="1"/>
  <c r="DA27" s="1"/>
  <c r="BQ27"/>
  <c r="BW27" s="1"/>
  <c r="CY27" s="1"/>
  <c r="BI27"/>
  <c r="BO27" s="1"/>
  <c r="CX27" s="1"/>
  <c r="AS27"/>
  <c r="AY27" s="1"/>
  <c r="CV27" s="1"/>
  <c r="CE27"/>
  <c r="CZ27" s="1"/>
  <c r="AC27"/>
  <c r="AI27" s="1"/>
  <c r="CT27" s="1"/>
  <c r="U27"/>
  <c r="AA27" s="1"/>
  <c r="CS27" s="1"/>
  <c r="M20"/>
  <c r="CG20"/>
  <c r="CM20" s="1"/>
  <c r="BQ20"/>
  <c r="BW20" s="1"/>
  <c r="BI20"/>
  <c r="BO20" s="1"/>
  <c r="AS20"/>
  <c r="AY20" s="1"/>
  <c r="CE20"/>
  <c r="AC20"/>
  <c r="AI20" s="1"/>
  <c r="U20"/>
  <c r="AA20" s="1"/>
  <c r="M16"/>
  <c r="CG16"/>
  <c r="CM16" s="1"/>
  <c r="BQ16"/>
  <c r="BW16" s="1"/>
  <c r="BI16"/>
  <c r="BO16" s="1"/>
  <c r="AS16"/>
  <c r="AY16" s="1"/>
  <c r="CE16"/>
  <c r="AC16"/>
  <c r="AI16" s="1"/>
  <c r="U16"/>
  <c r="AA16" s="1"/>
  <c r="M25"/>
  <c r="CR25" s="1"/>
  <c r="CG25"/>
  <c r="CM25" s="1"/>
  <c r="DA25" s="1"/>
  <c r="BQ25"/>
  <c r="BW25" s="1"/>
  <c r="CY25" s="1"/>
  <c r="BI25"/>
  <c r="BO25" s="1"/>
  <c r="CX25" s="1"/>
  <c r="AS25"/>
  <c r="AY25" s="1"/>
  <c r="CV25" s="1"/>
  <c r="CE25"/>
  <c r="CZ25" s="1"/>
  <c r="AC25"/>
  <c r="AI25" s="1"/>
  <c r="CT25" s="1"/>
  <c r="U25"/>
  <c r="AA25" s="1"/>
  <c r="CS25" s="1"/>
  <c r="M3"/>
  <c r="CG3"/>
  <c r="CM3" s="1"/>
  <c r="BQ3"/>
  <c r="BW3" s="1"/>
  <c r="BI3"/>
  <c r="BO3" s="1"/>
  <c r="AS3"/>
  <c r="AY3" s="1"/>
  <c r="CE3"/>
  <c r="AC3"/>
  <c r="AI3" s="1"/>
  <c r="U3"/>
  <c r="AA3" s="1"/>
  <c r="M21" i="4"/>
  <c r="S21" s="1"/>
  <c r="CG21"/>
  <c r="CM21" s="1"/>
  <c r="BQ21"/>
  <c r="BW21" s="1"/>
  <c r="BI21"/>
  <c r="BO21" s="1"/>
  <c r="AS21"/>
  <c r="AY21" s="1"/>
  <c r="CE21"/>
  <c r="AC21"/>
  <c r="AI21" s="1"/>
  <c r="AA21"/>
  <c r="M17"/>
  <c r="S17" s="1"/>
  <c r="CG17"/>
  <c r="CM17" s="1"/>
  <c r="BQ17"/>
  <c r="BW17" s="1"/>
  <c r="BI17"/>
  <c r="BO17" s="1"/>
  <c r="AS17"/>
  <c r="AY17" s="1"/>
  <c r="CE17"/>
  <c r="AC17"/>
  <c r="AI17" s="1"/>
  <c r="AA17"/>
  <c r="AS3" i="5"/>
  <c r="DC27" i="1" l="1"/>
  <c r="DD27"/>
  <c r="DE27"/>
  <c r="DF27"/>
  <c r="DG27"/>
  <c r="DG21"/>
  <c r="DF21"/>
  <c r="DC21"/>
  <c r="DD21"/>
  <c r="DE21"/>
  <c r="DG25"/>
  <c r="DF25"/>
  <c r="DE25"/>
  <c r="DD25"/>
  <c r="DC25"/>
  <c r="CR24"/>
  <c r="DA24"/>
  <c r="CT24"/>
  <c r="CY24"/>
  <c r="CV24"/>
  <c r="CZ24"/>
  <c r="CS24"/>
  <c r="CX24"/>
  <c r="BI25" i="5"/>
  <c r="BI23"/>
  <c r="BI37"/>
  <c r="BI28"/>
  <c r="BI26"/>
  <c r="BI24"/>
  <c r="BI45"/>
  <c r="BI40"/>
  <c r="BI48"/>
  <c r="BI15"/>
  <c r="BI8"/>
  <c r="BI6"/>
  <c r="BI9"/>
  <c r="BI4"/>
  <c r="BI3"/>
  <c r="BI11"/>
  <c r="BI10"/>
  <c r="AS25"/>
  <c r="AS23"/>
  <c r="AS37"/>
  <c r="AS28"/>
  <c r="AS26"/>
  <c r="AS24"/>
  <c r="AS45"/>
  <c r="AS40"/>
  <c r="AS48"/>
  <c r="AS15"/>
  <c r="AS8"/>
  <c r="AS9"/>
  <c r="AS4"/>
  <c r="AS11"/>
  <c r="AS10"/>
  <c r="DF24" i="1" l="1"/>
  <c r="DC24"/>
  <c r="DE24"/>
  <c r="DG24"/>
  <c r="DD24"/>
  <c r="M77"/>
  <c r="S77" s="1"/>
  <c r="CR77" s="1"/>
  <c r="CG77"/>
  <c r="CM77" s="1"/>
  <c r="DA77" s="1"/>
  <c r="BQ77"/>
  <c r="BW77" s="1"/>
  <c r="CY77" s="1"/>
  <c r="BI77"/>
  <c r="BO77" s="1"/>
  <c r="CX77" s="1"/>
  <c r="AS77"/>
  <c r="AY77" s="1"/>
  <c r="CV77" s="1"/>
  <c r="CE77"/>
  <c r="CZ77" s="1"/>
  <c r="AC77"/>
  <c r="AI77" s="1"/>
  <c r="CT77" s="1"/>
  <c r="U77"/>
  <c r="AA77" s="1"/>
  <c r="CS77" s="1"/>
  <c r="DC77" l="1"/>
  <c r="DD77"/>
  <c r="DE77"/>
  <c r="DF77"/>
  <c r="DG77"/>
  <c r="CN26"/>
  <c r="M28" i="4"/>
  <c r="S28" s="1"/>
  <c r="CG28"/>
  <c r="CM28" s="1"/>
  <c r="BQ28"/>
  <c r="BW28" s="1"/>
  <c r="BI28"/>
  <c r="BO28" s="1"/>
  <c r="AS28"/>
  <c r="AY28" s="1"/>
  <c r="CE28"/>
  <c r="AC28"/>
  <c r="AI28" s="1"/>
  <c r="AA28"/>
  <c r="M23" l="1"/>
  <c r="S23" s="1"/>
  <c r="CG23"/>
  <c r="CM23" s="1"/>
  <c r="BQ23"/>
  <c r="BW23" s="1"/>
  <c r="BI23"/>
  <c r="BO23" s="1"/>
  <c r="AS23"/>
  <c r="AY23" s="1"/>
  <c r="CE23"/>
  <c r="AC23"/>
  <c r="AI23" s="1"/>
  <c r="AA23"/>
  <c r="M19"/>
  <c r="S19" s="1"/>
  <c r="CG19"/>
  <c r="CM19" s="1"/>
  <c r="BQ19"/>
  <c r="BW19" s="1"/>
  <c r="BI19"/>
  <c r="BO19" s="1"/>
  <c r="AS19"/>
  <c r="AY19" s="1"/>
  <c r="CE19"/>
  <c r="AC19"/>
  <c r="AI19" s="1"/>
  <c r="AA19"/>
  <c r="M48" i="1" l="1"/>
  <c r="S48" s="1"/>
  <c r="CG48"/>
  <c r="CM48" s="1"/>
  <c r="BQ48"/>
  <c r="BW48" s="1"/>
  <c r="BI48"/>
  <c r="BO48" s="1"/>
  <c r="AS48"/>
  <c r="AY48" s="1"/>
  <c r="CE48"/>
  <c r="AC48"/>
  <c r="AI48" s="1"/>
  <c r="U48"/>
  <c r="AA48" s="1"/>
  <c r="M52"/>
  <c r="S52" s="1"/>
  <c r="CG52"/>
  <c r="CM52" s="1"/>
  <c r="BQ52"/>
  <c r="BW52" s="1"/>
  <c r="BI52"/>
  <c r="BO52" s="1"/>
  <c r="AS52"/>
  <c r="AY52" s="1"/>
  <c r="CE52"/>
  <c r="AC52"/>
  <c r="AI52" s="1"/>
  <c r="U52"/>
  <c r="AA52" s="1"/>
  <c r="M47"/>
  <c r="S47" s="1"/>
  <c r="CG47"/>
  <c r="CM47" s="1"/>
  <c r="BQ47"/>
  <c r="BW47" s="1"/>
  <c r="BI47"/>
  <c r="BO47" s="1"/>
  <c r="AS47"/>
  <c r="AY47" s="1"/>
  <c r="CE47"/>
  <c r="AC47"/>
  <c r="AI47" s="1"/>
  <c r="U47"/>
  <c r="AA47" s="1"/>
  <c r="M58" l="1"/>
  <c r="S58" s="1"/>
  <c r="CG58"/>
  <c r="CM58" s="1"/>
  <c r="BQ58"/>
  <c r="BW58" s="1"/>
  <c r="BI58"/>
  <c r="BO58" s="1"/>
  <c r="AS58"/>
  <c r="AY58" s="1"/>
  <c r="CE58"/>
  <c r="AC58"/>
  <c r="AI58" s="1"/>
  <c r="U58"/>
  <c r="AA58" s="1"/>
  <c r="M6"/>
  <c r="CG6"/>
  <c r="CM6" s="1"/>
  <c r="BQ6"/>
  <c r="BW6" s="1"/>
  <c r="BI6"/>
  <c r="BO6" s="1"/>
  <c r="AS6"/>
  <c r="AY6" s="1"/>
  <c r="CE6"/>
  <c r="AC6"/>
  <c r="AI6" s="1"/>
  <c r="U6"/>
  <c r="AA6" s="1"/>
  <c r="M10" i="5"/>
  <c r="M23" i="1"/>
  <c r="CR23" s="1"/>
  <c r="M8"/>
  <c r="M11"/>
  <c r="M15"/>
  <c r="M17"/>
  <c r="M5"/>
  <c r="M36"/>
  <c r="M33"/>
  <c r="M78"/>
  <c r="M37"/>
  <c r="M45"/>
  <c r="M38"/>
  <c r="M41"/>
  <c r="M50"/>
  <c r="M55"/>
  <c r="M44"/>
  <c r="M43"/>
  <c r="M54"/>
  <c r="M61"/>
  <c r="M67"/>
  <c r="M34"/>
  <c r="M56"/>
  <c r="M64"/>
  <c r="M57"/>
  <c r="M53"/>
  <c r="M66"/>
  <c r="M5" i="4"/>
  <c r="M13"/>
  <c r="M22"/>
  <c r="M20"/>
  <c r="M15"/>
  <c r="M30"/>
  <c r="M37"/>
  <c r="M24"/>
  <c r="M27"/>
  <c r="M42"/>
  <c r="M34"/>
  <c r="M16"/>
  <c r="M14"/>
  <c r="M15" i="5"/>
  <c r="M4"/>
  <c r="M9"/>
  <c r="M6"/>
  <c r="M11"/>
  <c r="M8"/>
  <c r="M3"/>
  <c r="M23"/>
  <c r="M26"/>
  <c r="M37"/>
  <c r="M25"/>
  <c r="M28"/>
  <c r="M24"/>
  <c r="M48"/>
  <c r="M45"/>
  <c r="M40"/>
  <c r="CR20" i="1" l="1"/>
  <c r="CR22"/>
  <c r="CR13"/>
  <c r="CR19"/>
  <c r="CR15"/>
  <c r="CR7"/>
  <c r="CR9"/>
  <c r="CR16"/>
  <c r="CR17"/>
  <c r="CR18"/>
  <c r="CR3"/>
  <c r="CR14"/>
  <c r="CR12"/>
  <c r="CR11"/>
  <c r="CR8"/>
  <c r="CR6"/>
  <c r="CR5"/>
  <c r="CR4"/>
  <c r="CR10"/>
  <c r="S3" i="5"/>
  <c r="BQ3"/>
  <c r="BW3" s="1"/>
  <c r="BO3"/>
  <c r="AY3"/>
  <c r="CE3"/>
  <c r="S10"/>
  <c r="CG10"/>
  <c r="CM10" s="1"/>
  <c r="BQ10"/>
  <c r="BW10" s="1"/>
  <c r="BO10"/>
  <c r="AY10"/>
  <c r="CE10"/>
  <c r="S8"/>
  <c r="CG8"/>
  <c r="CM8" s="1"/>
  <c r="BQ8"/>
  <c r="BW8" s="1"/>
  <c r="BO8"/>
  <c r="AY8"/>
  <c r="CE8"/>
  <c r="S6" l="1"/>
  <c r="CG6"/>
  <c r="CM6" s="1"/>
  <c r="BQ6"/>
  <c r="BW6" s="1"/>
  <c r="BO6"/>
  <c r="CW9"/>
  <c r="CE6"/>
  <c r="S16" i="4"/>
  <c r="CG16"/>
  <c r="CM16" s="1"/>
  <c r="BQ16"/>
  <c r="BW16" s="1"/>
  <c r="BI16"/>
  <c r="BO16" s="1"/>
  <c r="AS16"/>
  <c r="AY16" s="1"/>
  <c r="CE16"/>
  <c r="AC16"/>
  <c r="AI16" s="1"/>
  <c r="AA16"/>
  <c r="BQ23" i="1"/>
  <c r="BW23" s="1"/>
  <c r="BQ8"/>
  <c r="BW8" s="1"/>
  <c r="U34"/>
  <c r="AA34" s="1"/>
  <c r="CS75" s="1"/>
  <c r="AC34"/>
  <c r="AI34" s="1"/>
  <c r="CT75" s="1"/>
  <c r="CE34"/>
  <c r="CZ75" s="1"/>
  <c r="AS34"/>
  <c r="AY34" s="1"/>
  <c r="CV75" s="1"/>
  <c r="BI34"/>
  <c r="BO34" s="1"/>
  <c r="CX75" s="1"/>
  <c r="BQ34"/>
  <c r="BW34" s="1"/>
  <c r="CY75" s="1"/>
  <c r="CG34"/>
  <c r="CM34" s="1"/>
  <c r="DA75" s="1"/>
  <c r="S34"/>
  <c r="CR75" s="1"/>
  <c r="CW66"/>
  <c r="CE9" i="5"/>
  <c r="AY9"/>
  <c r="BO9"/>
  <c r="BQ9"/>
  <c r="BW9" s="1"/>
  <c r="CG9"/>
  <c r="CM9" s="1"/>
  <c r="S9"/>
  <c r="AA34" i="4"/>
  <c r="AC34"/>
  <c r="AI34" s="1"/>
  <c r="CT38" s="1"/>
  <c r="CE34"/>
  <c r="AS34"/>
  <c r="AY34" s="1"/>
  <c r="BI34"/>
  <c r="BO34" s="1"/>
  <c r="BQ34"/>
  <c r="BW34" s="1"/>
  <c r="CG34"/>
  <c r="CM34" s="1"/>
  <c r="S34"/>
  <c r="U64" i="1"/>
  <c r="AA64" s="1"/>
  <c r="AC64"/>
  <c r="AI64" s="1"/>
  <c r="CE64"/>
  <c r="AS64"/>
  <c r="AY64" s="1"/>
  <c r="BI64"/>
  <c r="BO64" s="1"/>
  <c r="BQ64"/>
  <c r="BW64" s="1"/>
  <c r="CG64"/>
  <c r="CM64" s="1"/>
  <c r="S64"/>
  <c r="U56"/>
  <c r="AA56" s="1"/>
  <c r="AC56"/>
  <c r="AI56" s="1"/>
  <c r="CE56"/>
  <c r="AS56"/>
  <c r="AY56" s="1"/>
  <c r="BI56"/>
  <c r="BO56" s="1"/>
  <c r="BQ56"/>
  <c r="BW56" s="1"/>
  <c r="CG56"/>
  <c r="CM56" s="1"/>
  <c r="S56"/>
  <c r="U44"/>
  <c r="AA44" s="1"/>
  <c r="CS76" s="1"/>
  <c r="AC44"/>
  <c r="AI44" s="1"/>
  <c r="CT76" s="1"/>
  <c r="CE44"/>
  <c r="CZ76" s="1"/>
  <c r="AS44"/>
  <c r="AY44" s="1"/>
  <c r="CV76" s="1"/>
  <c r="BI44"/>
  <c r="BO44" s="1"/>
  <c r="CX76" s="1"/>
  <c r="BQ44"/>
  <c r="BW44" s="1"/>
  <c r="CY76" s="1"/>
  <c r="CG44"/>
  <c r="CM44" s="1"/>
  <c r="DA76" s="1"/>
  <c r="S44"/>
  <c r="CR76" s="1"/>
  <c r="AA24" i="4"/>
  <c r="AC24"/>
  <c r="AI24" s="1"/>
  <c r="CE24"/>
  <c r="AS24"/>
  <c r="AY24" s="1"/>
  <c r="BI24"/>
  <c r="BO24" s="1"/>
  <c r="BQ24"/>
  <c r="BW24" s="1"/>
  <c r="CG24"/>
  <c r="CM24" s="1"/>
  <c r="S24"/>
  <c r="CE28" i="5"/>
  <c r="AY28"/>
  <c r="BO28"/>
  <c r="BQ28"/>
  <c r="BW28" s="1"/>
  <c r="CG28"/>
  <c r="CM28" s="1"/>
  <c r="S28"/>
  <c r="S26"/>
  <c r="S37"/>
  <c r="S45"/>
  <c r="S23"/>
  <c r="S15"/>
  <c r="U17" i="1"/>
  <c r="AA17" s="1"/>
  <c r="CS22" s="1"/>
  <c r="AC17"/>
  <c r="AI17" s="1"/>
  <c r="CT22" s="1"/>
  <c r="CE17"/>
  <c r="CZ22" s="1"/>
  <c r="AS17"/>
  <c r="AY17" s="1"/>
  <c r="CV22" s="1"/>
  <c r="BI17"/>
  <c r="BO17" s="1"/>
  <c r="CX22" s="1"/>
  <c r="BQ17"/>
  <c r="BW17" s="1"/>
  <c r="CY22" s="1"/>
  <c r="CG17"/>
  <c r="CM17" s="1"/>
  <c r="DA22" s="1"/>
  <c r="U11"/>
  <c r="AA11" s="1"/>
  <c r="AC11"/>
  <c r="AI11" s="1"/>
  <c r="CE11"/>
  <c r="AS11"/>
  <c r="AY11" s="1"/>
  <c r="BI11"/>
  <c r="BO11" s="1"/>
  <c r="CX4" s="1"/>
  <c r="BQ11"/>
  <c r="BW11" s="1"/>
  <c r="CG11"/>
  <c r="CM11" s="1"/>
  <c r="U15"/>
  <c r="AA15" s="1"/>
  <c r="AC15"/>
  <c r="AI15" s="1"/>
  <c r="CE15"/>
  <c r="AS15"/>
  <c r="AY15" s="1"/>
  <c r="BI15"/>
  <c r="BO15" s="1"/>
  <c r="BQ15"/>
  <c r="BW15" s="1"/>
  <c r="CG15"/>
  <c r="CM15" s="1"/>
  <c r="CG25" i="5"/>
  <c r="CM25" s="1"/>
  <c r="CG26"/>
  <c r="CM26" s="1"/>
  <c r="CG24"/>
  <c r="CM24" s="1"/>
  <c r="CG48"/>
  <c r="CM48" s="1"/>
  <c r="DA48" s="1"/>
  <c r="CG40"/>
  <c r="CM40" s="1"/>
  <c r="CG45"/>
  <c r="CM45" s="1"/>
  <c r="CG37"/>
  <c r="CM37" s="1"/>
  <c r="DA39" s="1"/>
  <c r="CG23"/>
  <c r="CM23" s="1"/>
  <c r="CG11"/>
  <c r="CM11" s="1"/>
  <c r="CG15"/>
  <c r="CM15" s="1"/>
  <c r="CG4"/>
  <c r="CM4" s="1"/>
  <c r="CE15"/>
  <c r="AY15"/>
  <c r="CW4"/>
  <c r="BO15"/>
  <c r="BQ15"/>
  <c r="BW15" s="1"/>
  <c r="CE37"/>
  <c r="CZ39" s="1"/>
  <c r="AY37"/>
  <c r="CV39" s="1"/>
  <c r="BO37"/>
  <c r="CX39" s="1"/>
  <c r="BQ37"/>
  <c r="BW37" s="1"/>
  <c r="CY39" s="1"/>
  <c r="CW5"/>
  <c r="BQ25"/>
  <c r="BW25" s="1"/>
  <c r="BQ48"/>
  <c r="BW48" s="1"/>
  <c r="CY48" s="1"/>
  <c r="BQ24"/>
  <c r="BW24" s="1"/>
  <c r="BQ26"/>
  <c r="BW26" s="1"/>
  <c r="BQ40"/>
  <c r="BW40" s="1"/>
  <c r="BQ45"/>
  <c r="BW45" s="1"/>
  <c r="BQ23"/>
  <c r="BW23" s="1"/>
  <c r="BQ11"/>
  <c r="BW11" s="1"/>
  <c r="BQ4"/>
  <c r="BW4" s="1"/>
  <c r="U38" i="1"/>
  <c r="AA38" s="1"/>
  <c r="AC38"/>
  <c r="AI38" s="1"/>
  <c r="CE38"/>
  <c r="AS38"/>
  <c r="AY38" s="1"/>
  <c r="BI38"/>
  <c r="BO38" s="1"/>
  <c r="BQ38"/>
  <c r="BW38" s="1"/>
  <c r="CG38"/>
  <c r="CM38" s="1"/>
  <c r="S38"/>
  <c r="U54"/>
  <c r="AA54" s="1"/>
  <c r="AC54"/>
  <c r="AI54" s="1"/>
  <c r="CE54"/>
  <c r="AS54"/>
  <c r="AY54" s="1"/>
  <c r="BI54"/>
  <c r="BO54" s="1"/>
  <c r="BQ54"/>
  <c r="BW54" s="1"/>
  <c r="CG54"/>
  <c r="CM54" s="1"/>
  <c r="S54"/>
  <c r="CT4"/>
  <c r="CV4"/>
  <c r="DA4"/>
  <c r="AA14" i="4"/>
  <c r="AC14"/>
  <c r="AI14" s="1"/>
  <c r="CE14"/>
  <c r="AS14"/>
  <c r="AY14" s="1"/>
  <c r="BI14"/>
  <c r="BO14" s="1"/>
  <c r="BQ14"/>
  <c r="BW14" s="1"/>
  <c r="CG14"/>
  <c r="CM14" s="1"/>
  <c r="S14"/>
  <c r="S48" i="5"/>
  <c r="CR48" s="1"/>
  <c r="S40"/>
  <c r="S25"/>
  <c r="CE25"/>
  <c r="AY25"/>
  <c r="BO25"/>
  <c r="CE23"/>
  <c r="AY23"/>
  <c r="BO23"/>
  <c r="S24"/>
  <c r="CE4"/>
  <c r="CZ13" s="1"/>
  <c r="AY4"/>
  <c r="CV13" s="1"/>
  <c r="BO4"/>
  <c r="S4"/>
  <c r="CE11"/>
  <c r="AY11"/>
  <c r="CW3"/>
  <c r="BO11"/>
  <c r="CX5" s="1"/>
  <c r="S11"/>
  <c r="CE48"/>
  <c r="CZ48" s="1"/>
  <c r="AY48"/>
  <c r="CV48" s="1"/>
  <c r="BO48"/>
  <c r="CX48" s="1"/>
  <c r="CE40"/>
  <c r="AY40"/>
  <c r="BO40"/>
  <c r="CE26"/>
  <c r="AY26"/>
  <c r="BO26"/>
  <c r="CE45"/>
  <c r="AY45"/>
  <c r="BO45"/>
  <c r="CE24"/>
  <c r="AY24"/>
  <c r="CW28"/>
  <c r="BO24"/>
  <c r="S33" i="1"/>
  <c r="S78"/>
  <c r="S41"/>
  <c r="S61"/>
  <c r="S53"/>
  <c r="S45"/>
  <c r="S43"/>
  <c r="CR72" s="1"/>
  <c r="S67"/>
  <c r="S36"/>
  <c r="CR34" s="1"/>
  <c r="S55"/>
  <c r="S37"/>
  <c r="S66"/>
  <c r="CR69" s="1"/>
  <c r="S57"/>
  <c r="S50"/>
  <c r="U50"/>
  <c r="AA50" s="1"/>
  <c r="AC50"/>
  <c r="AI50" s="1"/>
  <c r="CE50"/>
  <c r="AS50"/>
  <c r="AY50" s="1"/>
  <c r="BI50"/>
  <c r="BO50" s="1"/>
  <c r="BQ50"/>
  <c r="BW50" s="1"/>
  <c r="CG50"/>
  <c r="CM50" s="1"/>
  <c r="U57"/>
  <c r="AA57" s="1"/>
  <c r="AC57"/>
  <c r="AI57" s="1"/>
  <c r="CE57"/>
  <c r="AS57"/>
  <c r="AY57" s="1"/>
  <c r="BI57"/>
  <c r="BO57" s="1"/>
  <c r="BQ57"/>
  <c r="BW57" s="1"/>
  <c r="CG57"/>
  <c r="CM57" s="1"/>
  <c r="U36"/>
  <c r="AA36" s="1"/>
  <c r="AC36"/>
  <c r="AI36" s="1"/>
  <c r="CE36"/>
  <c r="AS36"/>
  <c r="AY36" s="1"/>
  <c r="BI36"/>
  <c r="BO36" s="1"/>
  <c r="BQ36"/>
  <c r="BW36" s="1"/>
  <c r="CG36"/>
  <c r="CM36" s="1"/>
  <c r="AA42" i="4"/>
  <c r="AC42"/>
  <c r="AI42" s="1"/>
  <c r="CE42"/>
  <c r="AS42"/>
  <c r="AY42" s="1"/>
  <c r="BI42"/>
  <c r="BO42" s="1"/>
  <c r="BQ42"/>
  <c r="BW42" s="1"/>
  <c r="CG42"/>
  <c r="CM42" s="1"/>
  <c r="S42"/>
  <c r="AA26"/>
  <c r="AC26"/>
  <c r="AI26" s="1"/>
  <c r="CE26"/>
  <c r="AS26"/>
  <c r="AY26" s="1"/>
  <c r="BI26"/>
  <c r="BO26" s="1"/>
  <c r="BQ26"/>
  <c r="BW26" s="1"/>
  <c r="CG26"/>
  <c r="CM26" s="1"/>
  <c r="M26"/>
  <c r="S26" s="1"/>
  <c r="BA5"/>
  <c r="BG5" s="1"/>
  <c r="CW7" s="1"/>
  <c r="AA27"/>
  <c r="AC27"/>
  <c r="AI27" s="1"/>
  <c r="CE27"/>
  <c r="AS27"/>
  <c r="AY27" s="1"/>
  <c r="BI27"/>
  <c r="BO27" s="1"/>
  <c r="BQ27"/>
  <c r="BW27" s="1"/>
  <c r="CG27"/>
  <c r="CM27" s="1"/>
  <c r="S27"/>
  <c r="U55" i="1"/>
  <c r="AA55" s="1"/>
  <c r="AC55"/>
  <c r="AI55" s="1"/>
  <c r="CE55"/>
  <c r="AS55"/>
  <c r="AY55" s="1"/>
  <c r="BI55"/>
  <c r="BO55" s="1"/>
  <c r="BQ55"/>
  <c r="BW55" s="1"/>
  <c r="CG55"/>
  <c r="CM55" s="1"/>
  <c r="U67"/>
  <c r="AA67" s="1"/>
  <c r="AC67"/>
  <c r="AI67" s="1"/>
  <c r="CE67"/>
  <c r="AS67"/>
  <c r="AY67" s="1"/>
  <c r="BI67"/>
  <c r="BO67" s="1"/>
  <c r="BQ67"/>
  <c r="BW67" s="1"/>
  <c r="CG67"/>
  <c r="CM67" s="1"/>
  <c r="U5"/>
  <c r="AA5" s="1"/>
  <c r="AC5"/>
  <c r="AI5" s="1"/>
  <c r="CE5"/>
  <c r="AS5"/>
  <c r="AY5" s="1"/>
  <c r="BI5"/>
  <c r="BO5" s="1"/>
  <c r="BQ5"/>
  <c r="BW5" s="1"/>
  <c r="CG5"/>
  <c r="CM5" s="1"/>
  <c r="U8"/>
  <c r="AA8" s="1"/>
  <c r="AC8"/>
  <c r="AI8" s="1"/>
  <c r="CE8"/>
  <c r="AS8"/>
  <c r="AY8" s="1"/>
  <c r="BI8"/>
  <c r="BO8" s="1"/>
  <c r="CG8"/>
  <c r="CM8" s="1"/>
  <c r="U23"/>
  <c r="AA23" s="1"/>
  <c r="AC23"/>
  <c r="AI23" s="1"/>
  <c r="CE23"/>
  <c r="AS23"/>
  <c r="AY23" s="1"/>
  <c r="BI23"/>
  <c r="BO23" s="1"/>
  <c r="CG23"/>
  <c r="CM23" s="1"/>
  <c r="AA15" i="4"/>
  <c r="AC15"/>
  <c r="AI15" s="1"/>
  <c r="CE15"/>
  <c r="AS15"/>
  <c r="AY15" s="1"/>
  <c r="BI15"/>
  <c r="BO15" s="1"/>
  <c r="BQ15"/>
  <c r="BW15" s="1"/>
  <c r="CG15"/>
  <c r="CM15" s="1"/>
  <c r="S15"/>
  <c r="AA20"/>
  <c r="AC20"/>
  <c r="AI20" s="1"/>
  <c r="CE20"/>
  <c r="AS20"/>
  <c r="AY20" s="1"/>
  <c r="BI20"/>
  <c r="BO20" s="1"/>
  <c r="BQ20"/>
  <c r="BW20" s="1"/>
  <c r="CG20"/>
  <c r="CM20" s="1"/>
  <c r="S20"/>
  <c r="S13"/>
  <c r="S37"/>
  <c r="S22"/>
  <c r="S30"/>
  <c r="S5"/>
  <c r="BI13"/>
  <c r="BO13" s="1"/>
  <c r="BI37"/>
  <c r="BO37" s="1"/>
  <c r="BI22"/>
  <c r="BO22" s="1"/>
  <c r="BI30"/>
  <c r="BO30" s="1"/>
  <c r="BI5"/>
  <c r="BO5" s="1"/>
  <c r="CX7" s="1"/>
  <c r="BI45" i="1"/>
  <c r="BO45" s="1"/>
  <c r="BI33"/>
  <c r="BO33" s="1"/>
  <c r="BI41"/>
  <c r="BO41" s="1"/>
  <c r="BI43"/>
  <c r="BO43" s="1"/>
  <c r="CX72" s="1"/>
  <c r="BI61"/>
  <c r="BO61" s="1"/>
  <c r="BI78"/>
  <c r="BO78" s="1"/>
  <c r="BI66"/>
  <c r="BO66" s="1"/>
  <c r="BI37"/>
  <c r="BO37" s="1"/>
  <c r="BI53"/>
  <c r="BO53" s="1"/>
  <c r="AA5" i="4"/>
  <c r="CS7" s="1"/>
  <c r="AC5"/>
  <c r="AI5" s="1"/>
  <c r="CT7" s="1"/>
  <c r="CE5"/>
  <c r="CZ7" s="1"/>
  <c r="AS5"/>
  <c r="AY5" s="1"/>
  <c r="CV7" s="1"/>
  <c r="BQ5"/>
  <c r="BW5" s="1"/>
  <c r="CY7" s="1"/>
  <c r="CG5"/>
  <c r="CM5" s="1"/>
  <c r="DA7" s="1"/>
  <c r="AS13"/>
  <c r="AY13" s="1"/>
  <c r="AS37"/>
  <c r="AY37" s="1"/>
  <c r="AS22"/>
  <c r="AY22" s="1"/>
  <c r="AS30"/>
  <c r="AY30" s="1"/>
  <c r="AC13"/>
  <c r="AI13" s="1"/>
  <c r="AC37"/>
  <c r="AI37" s="1"/>
  <c r="AC22"/>
  <c r="AI22" s="1"/>
  <c r="AC30"/>
  <c r="AI30" s="1"/>
  <c r="U37" i="1"/>
  <c r="AA37" s="1"/>
  <c r="AC37"/>
  <c r="AI37" s="1"/>
  <c r="CE37"/>
  <c r="AS37"/>
  <c r="AY37" s="1"/>
  <c r="BQ37"/>
  <c r="BW37" s="1"/>
  <c r="CG37"/>
  <c r="CM37" s="1"/>
  <c r="AA13" i="4"/>
  <c r="AA37"/>
  <c r="U22"/>
  <c r="AA22" s="1"/>
  <c r="AA30"/>
  <c r="U53" i="1"/>
  <c r="AA53" s="1"/>
  <c r="U33"/>
  <c r="AA33" s="1"/>
  <c r="U45"/>
  <c r="AA45" s="1"/>
  <c r="U43"/>
  <c r="AA43" s="1"/>
  <c r="CS72" s="1"/>
  <c r="U41"/>
  <c r="AA41" s="1"/>
  <c r="U61"/>
  <c r="AA61" s="1"/>
  <c r="U66"/>
  <c r="AA66" s="1"/>
  <c r="U78"/>
  <c r="AA78" s="1"/>
  <c r="AC66"/>
  <c r="AI66" s="1"/>
  <c r="CE66"/>
  <c r="AS66"/>
  <c r="AY66" s="1"/>
  <c r="BQ66"/>
  <c r="BW66" s="1"/>
  <c r="CG66"/>
  <c r="CM66" s="1"/>
  <c r="CE22" i="4"/>
  <c r="BQ22"/>
  <c r="BW22" s="1"/>
  <c r="CG22"/>
  <c r="CM22" s="1"/>
  <c r="AC53" i="1"/>
  <c r="AI53" s="1"/>
  <c r="CE53"/>
  <c r="AS53"/>
  <c r="AY53" s="1"/>
  <c r="BQ53"/>
  <c r="BW53" s="1"/>
  <c r="CG53"/>
  <c r="CM53" s="1"/>
  <c r="CE30" i="4"/>
  <c r="CE37"/>
  <c r="CE13"/>
  <c r="CE41" i="1"/>
  <c r="CE43"/>
  <c r="CZ72" s="1"/>
  <c r="CE61"/>
  <c r="CE33"/>
  <c r="CE78"/>
  <c r="CE45"/>
  <c r="AC41"/>
  <c r="AI41" s="1"/>
  <c r="AC43"/>
  <c r="AI43" s="1"/>
  <c r="CT72" s="1"/>
  <c r="AC61"/>
  <c r="AI61" s="1"/>
  <c r="AC33"/>
  <c r="AI33" s="1"/>
  <c r="AC78"/>
  <c r="AI78" s="1"/>
  <c r="AC45"/>
  <c r="AI45" s="1"/>
  <c r="AS33"/>
  <c r="AY33" s="1"/>
  <c r="BQ33"/>
  <c r="BW33" s="1"/>
  <c r="CG33"/>
  <c r="CM33" s="1"/>
  <c r="AS45"/>
  <c r="AY45" s="1"/>
  <c r="BQ45"/>
  <c r="BW45" s="1"/>
  <c r="CG45"/>
  <c r="CM45" s="1"/>
  <c r="BQ37" i="4"/>
  <c r="BW37" s="1"/>
  <c r="CG37"/>
  <c r="CM37" s="1"/>
  <c r="BQ30"/>
  <c r="BW30" s="1"/>
  <c r="CG30"/>
  <c r="CM30" s="1"/>
  <c r="BQ13"/>
  <c r="BW13" s="1"/>
  <c r="CG13"/>
  <c r="CM13" s="1"/>
  <c r="AS61" i="1"/>
  <c r="AY61" s="1"/>
  <c r="BQ61"/>
  <c r="BW61" s="1"/>
  <c r="CG61"/>
  <c r="CM61" s="1"/>
  <c r="AS43"/>
  <c r="AY43" s="1"/>
  <c r="CV72" s="1"/>
  <c r="BQ43"/>
  <c r="BW43" s="1"/>
  <c r="CY72" s="1"/>
  <c r="CG43"/>
  <c r="CM43" s="1"/>
  <c r="DA72" s="1"/>
  <c r="AS41"/>
  <c r="AY41" s="1"/>
  <c r="BQ41"/>
  <c r="BW41" s="1"/>
  <c r="CG41"/>
  <c r="CM41" s="1"/>
  <c r="AS78"/>
  <c r="AY78" s="1"/>
  <c r="BQ78"/>
  <c r="BW78" s="1"/>
  <c r="CG78"/>
  <c r="CM78" s="1"/>
  <c r="CR37" i="4" l="1"/>
  <c r="CZ42" i="5"/>
  <c r="CZ45"/>
  <c r="DA42"/>
  <c r="DA45"/>
  <c r="CV42"/>
  <c r="CV45"/>
  <c r="CY42"/>
  <c r="CY45"/>
  <c r="CX42"/>
  <c r="CX45"/>
  <c r="CR42"/>
  <c r="CR45"/>
  <c r="DA33" i="4"/>
  <c r="DA42"/>
  <c r="CZ33"/>
  <c r="CZ42"/>
  <c r="CR33"/>
  <c r="DD33" s="1"/>
  <c r="CR42"/>
  <c r="CV33"/>
  <c r="CV42"/>
  <c r="CX33"/>
  <c r="CX42"/>
  <c r="CS33"/>
  <c r="CS42"/>
  <c r="CY33"/>
  <c r="CY42"/>
  <c r="CT33"/>
  <c r="CT42"/>
  <c r="CX71" i="1"/>
  <c r="CX78"/>
  <c r="CV71"/>
  <c r="CV78"/>
  <c r="CR71"/>
  <c r="DC71" s="1"/>
  <c r="CR78"/>
  <c r="CZ71"/>
  <c r="CZ78"/>
  <c r="CY71"/>
  <c r="CY78"/>
  <c r="CT71"/>
  <c r="CT78"/>
  <c r="DA71"/>
  <c r="DA78"/>
  <c r="CS71"/>
  <c r="CS78"/>
  <c r="CR21" i="5"/>
  <c r="CR39"/>
  <c r="DC42"/>
  <c r="DG42"/>
  <c r="DF42"/>
  <c r="DD42"/>
  <c r="DE42"/>
  <c r="CR6"/>
  <c r="DA15"/>
  <c r="CZ15"/>
  <c r="CR38" i="4"/>
  <c r="DE48" i="5"/>
  <c r="DF48"/>
  <c r="DG48"/>
  <c r="DC48"/>
  <c r="DD48"/>
  <c r="CV43"/>
  <c r="CY15"/>
  <c r="CR15"/>
  <c r="CV15"/>
  <c r="CX15"/>
  <c r="DA41"/>
  <c r="DA44"/>
  <c r="CZ41"/>
  <c r="CZ44"/>
  <c r="CY41"/>
  <c r="CY44"/>
  <c r="CV41"/>
  <c r="CV44"/>
  <c r="CX41"/>
  <c r="CX44"/>
  <c r="CR41"/>
  <c r="DD41" s="1"/>
  <c r="CR44"/>
  <c r="DD71" i="1"/>
  <c r="DF71"/>
  <c r="CX43" i="5"/>
  <c r="DA43"/>
  <c r="CR43"/>
  <c r="CZ43"/>
  <c r="CY43"/>
  <c r="CV47" i="1"/>
  <c r="CY47"/>
  <c r="DC72"/>
  <c r="DG72"/>
  <c r="DE72"/>
  <c r="DD72"/>
  <c r="DF72"/>
  <c r="DE76"/>
  <c r="DF76"/>
  <c r="DD76"/>
  <c r="DG76"/>
  <c r="DC76"/>
  <c r="DD75"/>
  <c r="DC75"/>
  <c r="DG75"/>
  <c r="DE75"/>
  <c r="DF75"/>
  <c r="CR14" i="4"/>
  <c r="DF33"/>
  <c r="DE33"/>
  <c r="DA47" i="1"/>
  <c r="CV38" i="5"/>
  <c r="CV40"/>
  <c r="CY38"/>
  <c r="CY40"/>
  <c r="CX38"/>
  <c r="CX40"/>
  <c r="CR38"/>
  <c r="CR40"/>
  <c r="CZ38"/>
  <c r="CZ40"/>
  <c r="DA38"/>
  <c r="DA40"/>
  <c r="CZ4"/>
  <c r="DA19" i="1"/>
  <c r="DA23"/>
  <c r="CT19"/>
  <c r="CT23"/>
  <c r="CZ19"/>
  <c r="CZ23"/>
  <c r="CV19"/>
  <c r="CV23"/>
  <c r="CY19"/>
  <c r="CY23"/>
  <c r="CX19"/>
  <c r="CX23"/>
  <c r="CS19"/>
  <c r="DG19" s="1"/>
  <c r="CS23"/>
  <c r="CY70"/>
  <c r="CY69"/>
  <c r="DA70"/>
  <c r="DA69"/>
  <c r="CT70"/>
  <c r="CT69"/>
  <c r="CZ70"/>
  <c r="CZ69"/>
  <c r="CX70"/>
  <c r="CX69"/>
  <c r="CV70"/>
  <c r="CV69"/>
  <c r="CS70"/>
  <c r="CS69"/>
  <c r="DG69" s="1"/>
  <c r="CR48"/>
  <c r="CX34" i="4"/>
  <c r="CX35"/>
  <c r="CS34"/>
  <c r="CS35"/>
  <c r="CY34"/>
  <c r="CY35"/>
  <c r="CT34"/>
  <c r="CT35"/>
  <c r="DA34"/>
  <c r="DA35"/>
  <c r="CZ34"/>
  <c r="CZ35"/>
  <c r="CR34"/>
  <c r="DD34" s="1"/>
  <c r="CR35"/>
  <c r="CV34"/>
  <c r="CV35"/>
  <c r="CR4"/>
  <c r="CR7"/>
  <c r="CR47" i="1"/>
  <c r="DE22"/>
  <c r="DC22"/>
  <c r="DF22"/>
  <c r="DG22"/>
  <c r="DD22"/>
  <c r="CR49"/>
  <c r="CY38" i="4"/>
  <c r="CV38"/>
  <c r="DA38"/>
  <c r="CX38"/>
  <c r="CZ38"/>
  <c r="CS38"/>
  <c r="CV9" i="5"/>
  <c r="CX9"/>
  <c r="DA9"/>
  <c r="CZ9"/>
  <c r="CY9"/>
  <c r="CR9"/>
  <c r="CZ5"/>
  <c r="CY68" i="1"/>
  <c r="CV68"/>
  <c r="CT68"/>
  <c r="CX68"/>
  <c r="CZ68"/>
  <c r="CS68"/>
  <c r="CR33"/>
  <c r="DA18"/>
  <c r="DA20"/>
  <c r="CX18"/>
  <c r="CX20"/>
  <c r="CZ18"/>
  <c r="CZ20"/>
  <c r="CS18"/>
  <c r="CS20"/>
  <c r="CY18"/>
  <c r="CY20"/>
  <c r="CV18"/>
  <c r="CV20"/>
  <c r="CT18"/>
  <c r="CT20"/>
  <c r="CY6" i="4"/>
  <c r="CZ6"/>
  <c r="CX13" i="5"/>
  <c r="DA13"/>
  <c r="CR54" i="1"/>
  <c r="CY13" i="5"/>
  <c r="CX6" i="4"/>
  <c r="CR56" i="1"/>
  <c r="CR6" i="4"/>
  <c r="CW6"/>
  <c r="CS6"/>
  <c r="CT6"/>
  <c r="DA6"/>
  <c r="CV6"/>
  <c r="CR13" i="5"/>
  <c r="CR10"/>
  <c r="DA66" i="1"/>
  <c r="DA67"/>
  <c r="DA68"/>
  <c r="CR67"/>
  <c r="CR68"/>
  <c r="CZ66"/>
  <c r="CZ67"/>
  <c r="CY66"/>
  <c r="CY67"/>
  <c r="CR62"/>
  <c r="CR70"/>
  <c r="CV66"/>
  <c r="CV67"/>
  <c r="CT66"/>
  <c r="CT67"/>
  <c r="CX66"/>
  <c r="CX67"/>
  <c r="CS66"/>
  <c r="CS67"/>
  <c r="CR26" i="4"/>
  <c r="CR4" i="5"/>
  <c r="CR13" i="4"/>
  <c r="CZ28" i="5"/>
  <c r="CR5"/>
  <c r="CY5"/>
  <c r="DA5"/>
  <c r="CV5"/>
  <c r="CR66" i="1"/>
  <c r="CR15" i="4"/>
  <c r="CZ3" i="5"/>
  <c r="CX3"/>
  <c r="CR3"/>
  <c r="CR14"/>
  <c r="DA14"/>
  <c r="CV14"/>
  <c r="CZ14"/>
  <c r="CX14"/>
  <c r="CY14"/>
  <c r="CR28" i="4"/>
  <c r="CR29"/>
  <c r="CR24" i="5"/>
  <c r="CR25"/>
  <c r="CR42" i="1"/>
  <c r="CY65"/>
  <c r="CT65"/>
  <c r="CW65"/>
  <c r="CS65"/>
  <c r="CR58"/>
  <c r="CZ65"/>
  <c r="CR37"/>
  <c r="CX65"/>
  <c r="DA65"/>
  <c r="CV65"/>
  <c r="CR44"/>
  <c r="CR40"/>
  <c r="CR43"/>
  <c r="CR60"/>
  <c r="CR35"/>
  <c r="CT5" i="4"/>
  <c r="CW5"/>
  <c r="DA5"/>
  <c r="CV5"/>
  <c r="CX5"/>
  <c r="CS5"/>
  <c r="CY5"/>
  <c r="CZ5"/>
  <c r="CV57" i="1"/>
  <c r="CR55"/>
  <c r="CR35" i="5"/>
  <c r="CR23"/>
  <c r="CR24" i="4"/>
  <c r="CR20"/>
  <c r="CR28" i="5"/>
  <c r="CR29"/>
  <c r="CR32"/>
  <c r="CR31"/>
  <c r="CR36"/>
  <c r="CR37"/>
  <c r="CR30"/>
  <c r="CR33"/>
  <c r="CR27"/>
  <c r="CR26"/>
  <c r="CR34"/>
  <c r="CY28"/>
  <c r="DA28"/>
  <c r="CR22"/>
  <c r="CR12"/>
  <c r="CR8"/>
  <c r="CR7"/>
  <c r="CY7"/>
  <c r="CW7"/>
  <c r="CZ7"/>
  <c r="CR11"/>
  <c r="CR32" i="4"/>
  <c r="CR18"/>
  <c r="CR63" i="1"/>
  <c r="CR65"/>
  <c r="CR46"/>
  <c r="CR45"/>
  <c r="CR39"/>
  <c r="CR38"/>
  <c r="CR51"/>
  <c r="CR50"/>
  <c r="CR53"/>
  <c r="CR57"/>
  <c r="CR61"/>
  <c r="CR59"/>
  <c r="CR36"/>
  <c r="CR41"/>
  <c r="CR52"/>
  <c r="CR64"/>
  <c r="CR21" i="4"/>
  <c r="CR22"/>
  <c r="CR17"/>
  <c r="CR19"/>
  <c r="CR23"/>
  <c r="CR16"/>
  <c r="CR36"/>
  <c r="CR30"/>
  <c r="CR31"/>
  <c r="CR27"/>
  <c r="CR25"/>
  <c r="CR3"/>
  <c r="CR5"/>
  <c r="CT21"/>
  <c r="CZ29" i="5"/>
  <c r="CW54" i="1"/>
  <c r="CY44"/>
  <c r="CX54"/>
  <c r="CT54"/>
  <c r="DA57"/>
  <c r="CX14"/>
  <c r="CT14"/>
  <c r="CW14"/>
  <c r="CS14"/>
  <c r="DA14"/>
  <c r="CV14"/>
  <c r="CY14"/>
  <c r="CZ14"/>
  <c r="CW37" i="5"/>
  <c r="DA23" i="4"/>
  <c r="CX21"/>
  <c r="CX37" i="1"/>
  <c r="CT37"/>
  <c r="DA54"/>
  <c r="CV54"/>
  <c r="CW59"/>
  <c r="CY54"/>
  <c r="CZ54"/>
  <c r="CS59"/>
  <c r="CY36"/>
  <c r="CZ36"/>
  <c r="DA33"/>
  <c r="CV33"/>
  <c r="CT13"/>
  <c r="CX13"/>
  <c r="CZ3" i="4"/>
  <c r="CZ16"/>
  <c r="CY16"/>
  <c r="CY3"/>
  <c r="CS16"/>
  <c r="CW16"/>
  <c r="CW14"/>
  <c r="CW3"/>
  <c r="CS3"/>
  <c r="CT47" i="1"/>
  <c r="CY33"/>
  <c r="CZ33"/>
  <c r="DA34"/>
  <c r="CW33"/>
  <c r="CS33"/>
  <c r="CX33"/>
  <c r="CT33"/>
  <c r="CV59"/>
  <c r="DA59"/>
  <c r="CV38"/>
  <c r="CV37"/>
  <c r="CY48"/>
  <c r="CY57"/>
  <c r="CT48"/>
  <c r="CT57"/>
  <c r="CW36"/>
  <c r="CS36"/>
  <c r="CZ48"/>
  <c r="CZ57"/>
  <c r="CS48"/>
  <c r="CS57"/>
  <c r="CX48"/>
  <c r="CX57"/>
  <c r="CX47"/>
  <c r="DA37"/>
  <c r="CW48"/>
  <c r="CW57"/>
  <c r="CW37"/>
  <c r="CS37"/>
  <c r="CY37"/>
  <c r="CZ37"/>
  <c r="CV13"/>
  <c r="DA13"/>
  <c r="CS13"/>
  <c r="CW13"/>
  <c r="CZ13"/>
  <c r="CY13"/>
  <c r="CX24" i="5"/>
  <c r="DA26"/>
  <c r="CV24"/>
  <c r="CY37"/>
  <c r="DA24"/>
  <c r="CY31"/>
  <c r="CZ26"/>
  <c r="CX23"/>
  <c r="DA23"/>
  <c r="DA25"/>
  <c r="CV25"/>
  <c r="CV23"/>
  <c r="CX25"/>
  <c r="CZ37"/>
  <c r="CX7"/>
  <c r="DA7"/>
  <c r="CV7"/>
  <c r="CY38" i="1"/>
  <c r="CV34"/>
  <c r="CZ47"/>
  <c r="CW47"/>
  <c r="CS47"/>
  <c r="CS34"/>
  <c r="CV44"/>
  <c r="CX34"/>
  <c r="DA36"/>
  <c r="CX36"/>
  <c r="CV36"/>
  <c r="CT36"/>
  <c r="CY34"/>
  <c r="CZ34"/>
  <c r="CW34"/>
  <c r="CT35"/>
  <c r="DA42"/>
  <c r="CV42"/>
  <c r="CT42"/>
  <c r="CT16" i="4"/>
  <c r="CY26"/>
  <c r="CW26"/>
  <c r="CZ26"/>
  <c r="CS26"/>
  <c r="CS17"/>
  <c r="DA26"/>
  <c r="CX26"/>
  <c r="CV26"/>
  <c r="CT26"/>
  <c r="DA33" i="5"/>
  <c r="CX33"/>
  <c r="CV33"/>
  <c r="CY33"/>
  <c r="CW33"/>
  <c r="CZ33"/>
  <c r="DA62" i="1"/>
  <c r="DA64"/>
  <c r="CX62"/>
  <c r="CX64"/>
  <c r="CV62"/>
  <c r="CV64"/>
  <c r="CT62"/>
  <c r="CT64"/>
  <c r="DA35"/>
  <c r="CX35"/>
  <c r="CV35"/>
  <c r="CX42"/>
  <c r="DA63"/>
  <c r="CX63"/>
  <c r="CV63"/>
  <c r="CT63"/>
  <c r="DA48"/>
  <c r="CV48"/>
  <c r="DA38"/>
  <c r="CT34"/>
  <c r="CS42"/>
  <c r="CX51"/>
  <c r="CY62"/>
  <c r="CY64"/>
  <c r="CW62"/>
  <c r="CW64"/>
  <c r="CZ62"/>
  <c r="CZ64"/>
  <c r="CS62"/>
  <c r="CS64"/>
  <c r="CY35"/>
  <c r="CW35"/>
  <c r="CZ35"/>
  <c r="CS35"/>
  <c r="CY42"/>
  <c r="CW42"/>
  <c r="CZ42"/>
  <c r="CY63"/>
  <c r="CW63"/>
  <c r="CZ63"/>
  <c r="CS63"/>
  <c r="CW36" i="4"/>
  <c r="CZ36"/>
  <c r="DA3"/>
  <c r="CX3"/>
  <c r="CV3"/>
  <c r="CT3"/>
  <c r="DA4"/>
  <c r="CX4"/>
  <c r="CV4"/>
  <c r="CT4"/>
  <c r="CY4"/>
  <c r="CW4"/>
  <c r="CZ4"/>
  <c r="CS4"/>
  <c r="CX37" i="5"/>
  <c r="CV37"/>
  <c r="CV31"/>
  <c r="CY30"/>
  <c r="DA30"/>
  <c r="CW30"/>
  <c r="CZ30"/>
  <c r="DA29"/>
  <c r="CX32"/>
  <c r="CY35"/>
  <c r="CW35"/>
  <c r="CZ35"/>
  <c r="CX30"/>
  <c r="CV30"/>
  <c r="CY36"/>
  <c r="CZ36"/>
  <c r="DA35"/>
  <c r="CX35"/>
  <c r="CV35"/>
  <c r="CV3"/>
  <c r="CY4"/>
  <c r="DA4"/>
  <c r="CY3"/>
  <c r="CX4"/>
  <c r="CV4"/>
  <c r="DA3"/>
  <c r="CY26"/>
  <c r="CZ51" i="1"/>
  <c r="CX60"/>
  <c r="CW43"/>
  <c r="DA21" i="5"/>
  <c r="CT38" i="1"/>
  <c r="CV51"/>
  <c r="CS27" i="4"/>
  <c r="CX43" i="1"/>
  <c r="CT43"/>
  <c r="CW30" i="4"/>
  <c r="CW27"/>
  <c r="CY23"/>
  <c r="CZ23"/>
  <c r="CS20"/>
  <c r="CV37"/>
  <c r="DA51" i="1"/>
  <c r="CT44"/>
  <c r="CX44"/>
  <c r="DA43"/>
  <c r="CV43"/>
  <c r="CW38"/>
  <c r="CX38"/>
  <c r="CW41"/>
  <c r="CZ38"/>
  <c r="CY51"/>
  <c r="CT51"/>
  <c r="CZ59"/>
  <c r="CX59"/>
  <c r="CW51"/>
  <c r="CY59"/>
  <c r="CT59"/>
  <c r="DA60"/>
  <c r="CY43"/>
  <c r="CZ43"/>
  <c r="CZ41"/>
  <c r="CY40"/>
  <c r="CY39"/>
  <c r="CT49"/>
  <c r="CT50"/>
  <c r="CZ53"/>
  <c r="CZ52"/>
  <c r="CV53"/>
  <c r="CV52"/>
  <c r="DA49"/>
  <c r="DA50"/>
  <c r="CT53"/>
  <c r="CT52"/>
  <c r="CZ49"/>
  <c r="CZ50"/>
  <c r="CW53"/>
  <c r="CW52"/>
  <c r="CS49"/>
  <c r="CS50"/>
  <c r="CX58"/>
  <c r="CX61"/>
  <c r="CT58"/>
  <c r="CT61"/>
  <c r="CX56"/>
  <c r="CX55"/>
  <c r="CT56"/>
  <c r="CT55"/>
  <c r="CT60"/>
  <c r="CY45"/>
  <c r="CY46"/>
  <c r="CZ45"/>
  <c r="CZ46"/>
  <c r="CY49"/>
  <c r="CY50"/>
  <c r="DA40"/>
  <c r="DA39"/>
  <c r="CZ40"/>
  <c r="CZ39"/>
  <c r="CS53"/>
  <c r="CS52"/>
  <c r="CW44"/>
  <c r="CS44"/>
  <c r="CX53"/>
  <c r="CX52"/>
  <c r="CW58"/>
  <c r="CW61"/>
  <c r="CW56"/>
  <c r="CW55"/>
  <c r="CS56"/>
  <c r="CS55"/>
  <c r="CW60"/>
  <c r="CS60"/>
  <c r="DA41"/>
  <c r="CV41"/>
  <c r="CS39"/>
  <c r="CX45"/>
  <c r="CX46"/>
  <c r="CT45"/>
  <c r="CT46"/>
  <c r="DA53"/>
  <c r="DA52"/>
  <c r="CV49"/>
  <c r="CV50"/>
  <c r="CW49"/>
  <c r="CW50"/>
  <c r="DA58"/>
  <c r="DA61"/>
  <c r="CV58"/>
  <c r="CV61"/>
  <c r="DA56"/>
  <c r="DA55"/>
  <c r="CV56"/>
  <c r="CV55"/>
  <c r="CV60"/>
  <c r="CY41"/>
  <c r="CW45"/>
  <c r="CW46"/>
  <c r="CS45"/>
  <c r="CS46"/>
  <c r="CY53"/>
  <c r="CY52"/>
  <c r="CV40"/>
  <c r="CV39"/>
  <c r="CT40"/>
  <c r="CT39"/>
  <c r="CW40"/>
  <c r="CW39"/>
  <c r="DA44"/>
  <c r="CZ44"/>
  <c r="CX49"/>
  <c r="CX50"/>
  <c r="CX40"/>
  <c r="CX39"/>
  <c r="CY58"/>
  <c r="CY61"/>
  <c r="CZ58"/>
  <c r="CZ61"/>
  <c r="CY56"/>
  <c r="CY55"/>
  <c r="CZ56"/>
  <c r="CZ55"/>
  <c r="CY60"/>
  <c r="CZ60"/>
  <c r="CX41"/>
  <c r="CT41"/>
  <c r="DA45"/>
  <c r="DA46"/>
  <c r="CV45"/>
  <c r="CV46"/>
  <c r="CV16" i="4"/>
  <c r="CY36"/>
  <c r="DA16"/>
  <c r="CY21"/>
  <c r="CT23"/>
  <c r="CS36"/>
  <c r="CZ21"/>
  <c r="CS18"/>
  <c r="CX37"/>
  <c r="CX22"/>
  <c r="CS22"/>
  <c r="CX16"/>
  <c r="CY27"/>
  <c r="CZ27"/>
  <c r="CZ21" i="5"/>
  <c r="CX21"/>
  <c r="CW21"/>
  <c r="CV21"/>
  <c r="CS43" i="1"/>
  <c r="CZ7"/>
  <c r="CY37" i="4"/>
  <c r="CS23"/>
  <c r="DA27"/>
  <c r="CV27"/>
  <c r="CX27" i="5"/>
  <c r="DA18" i="4"/>
  <c r="CZ18"/>
  <c r="CV30"/>
  <c r="CW18"/>
  <c r="CX6" i="1"/>
  <c r="CT6"/>
  <c r="CY7"/>
  <c r="CX14" i="4"/>
  <c r="DA31"/>
  <c r="CS61" i="1"/>
  <c r="CS51"/>
  <c r="CS58"/>
  <c r="CS54"/>
  <c r="CS40"/>
  <c r="CS38"/>
  <c r="CS41"/>
  <c r="DA6"/>
  <c r="CV6"/>
  <c r="CZ4"/>
  <c r="CX3"/>
  <c r="CW7"/>
  <c r="CS7"/>
  <c r="CW4"/>
  <c r="CS4"/>
  <c r="CV3"/>
  <c r="CY4"/>
  <c r="CT3"/>
  <c r="CT17"/>
  <c r="CT10"/>
  <c r="CT5"/>
  <c r="CV17"/>
  <c r="CV10"/>
  <c r="DA5"/>
  <c r="CV5"/>
  <c r="DA7"/>
  <c r="CX9"/>
  <c r="CT9"/>
  <c r="CX16"/>
  <c r="CX11"/>
  <c r="CT16"/>
  <c r="CT11"/>
  <c r="CX8"/>
  <c r="CT8"/>
  <c r="CT15"/>
  <c r="CT12"/>
  <c r="CX15"/>
  <c r="CX12"/>
  <c r="DA17"/>
  <c r="DA10"/>
  <c r="CZ17"/>
  <c r="CZ10"/>
  <c r="CY5"/>
  <c r="CZ5"/>
  <c r="CX7"/>
  <c r="CT7"/>
  <c r="CW6"/>
  <c r="CW9"/>
  <c r="CS9"/>
  <c r="CW16"/>
  <c r="CW11"/>
  <c r="CS16"/>
  <c r="CS11"/>
  <c r="CW8"/>
  <c r="CS8"/>
  <c r="CY17"/>
  <c r="CY10"/>
  <c r="CZ15"/>
  <c r="CZ12"/>
  <c r="CY15"/>
  <c r="CY12"/>
  <c r="CZ3"/>
  <c r="CY3"/>
  <c r="CX17"/>
  <c r="CX10"/>
  <c r="CX5"/>
  <c r="DA9"/>
  <c r="CV9"/>
  <c r="DA16"/>
  <c r="DA11"/>
  <c r="CV16"/>
  <c r="CV11"/>
  <c r="DA8"/>
  <c r="CV8"/>
  <c r="CV15"/>
  <c r="CV12"/>
  <c r="DA15"/>
  <c r="DA12"/>
  <c r="DA3"/>
  <c r="CW17"/>
  <c r="CW10"/>
  <c r="CS17"/>
  <c r="CS10"/>
  <c r="CW5"/>
  <c r="CS5"/>
  <c r="CV7"/>
  <c r="CY6"/>
  <c r="CZ6"/>
  <c r="CY9"/>
  <c r="CZ9"/>
  <c r="CY16"/>
  <c r="CY11"/>
  <c r="CZ16"/>
  <c r="CZ11"/>
  <c r="CY8"/>
  <c r="CZ8"/>
  <c r="CS15"/>
  <c r="CS12"/>
  <c r="CW15"/>
  <c r="CW12"/>
  <c r="CS3"/>
  <c r="CW3"/>
  <c r="CS6"/>
  <c r="CY15" i="4"/>
  <c r="CW21"/>
  <c r="CW23"/>
  <c r="CX19"/>
  <c r="CT19"/>
  <c r="CT37"/>
  <c r="CV21"/>
  <c r="CV23"/>
  <c r="CY30"/>
  <c r="CT30"/>
  <c r="CW15"/>
  <c r="CX27"/>
  <c r="CT27"/>
  <c r="DA22"/>
  <c r="CZ22"/>
  <c r="CZ14"/>
  <c r="DA19"/>
  <c r="CV19"/>
  <c r="CX29"/>
  <c r="CY20"/>
  <c r="CY32"/>
  <c r="CY28"/>
  <c r="CY24"/>
  <c r="CZ28"/>
  <c r="CZ24"/>
  <c r="CZ13"/>
  <c r="CY17"/>
  <c r="CS13"/>
  <c r="CT28"/>
  <c r="CT24"/>
  <c r="CV20"/>
  <c r="CV32"/>
  <c r="CX20"/>
  <c r="CX32"/>
  <c r="CX13"/>
  <c r="DA14"/>
  <c r="CW13"/>
  <c r="CW17"/>
  <c r="DA29"/>
  <c r="CV29"/>
  <c r="CX31"/>
  <c r="CT31"/>
  <c r="CT25"/>
  <c r="CX25"/>
  <c r="DA37"/>
  <c r="CZ37"/>
  <c r="DA21"/>
  <c r="CY18"/>
  <c r="DA13"/>
  <c r="CZ17"/>
  <c r="CT13"/>
  <c r="CV17"/>
  <c r="CV28"/>
  <c r="CV24"/>
  <c r="CX18"/>
  <c r="CX23"/>
  <c r="CY22"/>
  <c r="CT22"/>
  <c r="CY14"/>
  <c r="CT14"/>
  <c r="CX30"/>
  <c r="CS30"/>
  <c r="CW37"/>
  <c r="CW22"/>
  <c r="DA15"/>
  <c r="CV15"/>
  <c r="DA36"/>
  <c r="CV36"/>
  <c r="CW19"/>
  <c r="CS19"/>
  <c r="CY29"/>
  <c r="CZ29"/>
  <c r="CW31"/>
  <c r="CS31"/>
  <c r="CZ25"/>
  <c r="CY25"/>
  <c r="CY13"/>
  <c r="CT20"/>
  <c r="CT32"/>
  <c r="CV18"/>
  <c r="CX17"/>
  <c r="CS14"/>
  <c r="CW28"/>
  <c r="CW24"/>
  <c r="CZ15"/>
  <c r="CT29"/>
  <c r="CV31"/>
  <c r="CV25"/>
  <c r="DA25"/>
  <c r="DA20"/>
  <c r="DA32"/>
  <c r="DA28"/>
  <c r="DA24"/>
  <c r="CV13"/>
  <c r="DA17"/>
  <c r="CS37"/>
  <c r="CS28"/>
  <c r="CS24"/>
  <c r="CT17"/>
  <c r="CT18"/>
  <c r="CZ20"/>
  <c r="CZ32"/>
  <c r="CX28"/>
  <c r="CX24"/>
  <c r="CV22"/>
  <c r="CV14"/>
  <c r="DA30"/>
  <c r="CZ30"/>
  <c r="CW20"/>
  <c r="CW32"/>
  <c r="CX15"/>
  <c r="CT15"/>
  <c r="CX36"/>
  <c r="CT36"/>
  <c r="CY19"/>
  <c r="CZ19"/>
  <c r="CW29"/>
  <c r="CS29"/>
  <c r="CY31"/>
  <c r="CZ31"/>
  <c r="CW25"/>
  <c r="CS21"/>
  <c r="CS15"/>
  <c r="CS32"/>
  <c r="CS25"/>
  <c r="CW31" i="5"/>
  <c r="CV26"/>
  <c r="CY25"/>
  <c r="CZ25"/>
  <c r="CW34"/>
  <c r="CV28"/>
  <c r="CX29"/>
  <c r="CW24"/>
  <c r="CW23"/>
  <c r="CW22"/>
  <c r="CX12"/>
  <c r="CW11"/>
  <c r="CV22"/>
  <c r="CW12"/>
  <c r="CX26"/>
  <c r="CW8"/>
  <c r="CV11"/>
  <c r="DA31"/>
  <c r="CW32"/>
  <c r="CW25"/>
  <c r="CX36"/>
  <c r="CX10"/>
  <c r="CX34"/>
  <c r="CW29"/>
  <c r="CX31"/>
  <c r="CZ22"/>
  <c r="CV12"/>
  <c r="CW26"/>
  <c r="CV8"/>
  <c r="CY6"/>
  <c r="CY27"/>
  <c r="CY29"/>
  <c r="CY21"/>
  <c r="CY11"/>
  <c r="CZ11"/>
  <c r="DA12"/>
  <c r="DA6"/>
  <c r="DA27"/>
  <c r="DA22"/>
  <c r="DA32"/>
  <c r="CV32"/>
  <c r="CW36"/>
  <c r="CZ10"/>
  <c r="CY10"/>
  <c r="CZ34"/>
  <c r="CY34"/>
  <c r="CV6"/>
  <c r="CV27"/>
  <c r="CX8"/>
  <c r="CW10"/>
  <c r="CZ31"/>
  <c r="CZ6"/>
  <c r="CZ27"/>
  <c r="CY8"/>
  <c r="CX28"/>
  <c r="CV29"/>
  <c r="CW6"/>
  <c r="CW27"/>
  <c r="CZ12"/>
  <c r="CZ24"/>
  <c r="CZ8"/>
  <c r="CY12"/>
  <c r="CY24"/>
  <c r="CY22"/>
  <c r="CX11"/>
  <c r="CY23"/>
  <c r="CZ23"/>
  <c r="DA11"/>
  <c r="DA8"/>
  <c r="DA37"/>
  <c r="CY32"/>
  <c r="CZ32"/>
  <c r="DA36"/>
  <c r="CV36"/>
  <c r="CV10"/>
  <c r="DA10"/>
  <c r="CV34"/>
  <c r="DA34"/>
  <c r="CX22"/>
  <c r="CX6"/>
  <c r="DE71" i="1" l="1"/>
  <c r="DG71"/>
  <c r="DD69"/>
  <c r="DC19"/>
  <c r="DC33" i="4"/>
  <c r="DG33"/>
  <c r="DE45" i="5"/>
  <c r="DC45"/>
  <c r="DF45"/>
  <c r="DG45"/>
  <c r="DD45"/>
  <c r="DE15"/>
  <c r="DE42" i="4"/>
  <c r="DC42"/>
  <c r="DF42"/>
  <c r="DG42"/>
  <c r="DD42"/>
  <c r="DG78" i="1"/>
  <c r="DE78"/>
  <c r="DC78"/>
  <c r="DD78"/>
  <c r="DF78"/>
  <c r="DF43" i="5"/>
  <c r="DF39"/>
  <c r="DC39"/>
  <c r="DG39"/>
  <c r="DE39"/>
  <c r="DD39"/>
  <c r="DG15"/>
  <c r="DF41"/>
  <c r="DG41"/>
  <c r="DE41"/>
  <c r="DF38"/>
  <c r="DD15"/>
  <c r="DD43"/>
  <c r="DC41"/>
  <c r="CN41" s="1"/>
  <c r="DC15"/>
  <c r="DF15"/>
  <c r="DE38"/>
  <c r="DG43"/>
  <c r="DE43"/>
  <c r="DD44"/>
  <c r="DG44"/>
  <c r="DF44"/>
  <c r="DE44"/>
  <c r="DC44"/>
  <c r="DC38"/>
  <c r="DC43"/>
  <c r="DG38"/>
  <c r="DC69" i="1"/>
  <c r="DC38" i="4"/>
  <c r="DE34"/>
  <c r="DC34"/>
  <c r="DD38" i="5"/>
  <c r="DE69" i="1"/>
  <c r="DE19"/>
  <c r="DD19"/>
  <c r="DF19"/>
  <c r="DD40" i="5"/>
  <c r="DE40"/>
  <c r="DC40"/>
  <c r="DF40"/>
  <c r="DG40"/>
  <c r="DF34" i="4"/>
  <c r="DG34"/>
  <c r="DF23" i="1"/>
  <c r="DC23"/>
  <c r="DG23"/>
  <c r="DD23"/>
  <c r="DE23"/>
  <c r="DF69"/>
  <c r="DG9" i="5"/>
  <c r="DF38" i="4"/>
  <c r="DE35"/>
  <c r="DD35"/>
  <c r="DC35"/>
  <c r="DG35"/>
  <c r="DF35"/>
  <c r="DE7"/>
  <c r="DD7"/>
  <c r="DF7"/>
  <c r="DG7"/>
  <c r="DC7"/>
  <c r="DG6"/>
  <c r="CN24" i="1"/>
  <c r="DE18"/>
  <c r="DF9" i="5"/>
  <c r="DC13"/>
  <c r="DE38" i="4"/>
  <c r="DF18" i="1"/>
  <c r="DD38" i="4"/>
  <c r="DG38"/>
  <c r="DC9" i="5"/>
  <c r="DE9"/>
  <c r="DD9"/>
  <c r="DD13"/>
  <c r="DG18" i="1"/>
  <c r="DD18"/>
  <c r="DC18"/>
  <c r="DD20"/>
  <c r="DE20"/>
  <c r="DG20"/>
  <c r="DF20"/>
  <c r="DC20"/>
  <c r="DE6" i="4"/>
  <c r="DF13" i="5"/>
  <c r="DG13"/>
  <c r="DE13"/>
  <c r="DC6" i="4"/>
  <c r="DD6"/>
  <c r="DF6"/>
  <c r="DG67" i="1"/>
  <c r="DD66"/>
  <c r="DF67"/>
  <c r="DF68"/>
  <c r="DG68"/>
  <c r="DE68"/>
  <c r="DC68"/>
  <c r="DD68"/>
  <c r="DE67"/>
  <c r="DD67"/>
  <c r="DF70"/>
  <c r="DC70"/>
  <c r="DG70"/>
  <c r="DE70"/>
  <c r="DD70"/>
  <c r="DC67"/>
  <c r="DF66"/>
  <c r="DE66"/>
  <c r="DC66"/>
  <c r="DG66"/>
  <c r="DE14" i="5"/>
  <c r="DC14"/>
  <c r="DG14"/>
  <c r="DF14"/>
  <c r="DD14"/>
  <c r="DE65" i="1"/>
  <c r="DC65"/>
  <c r="DF65"/>
  <c r="DD65"/>
  <c r="DG65"/>
  <c r="DD14"/>
  <c r="DE5" i="4"/>
  <c r="DC5"/>
  <c r="DF5"/>
  <c r="DD5"/>
  <c r="DG5"/>
  <c r="DC14" i="1"/>
  <c r="DF14"/>
  <c r="DE14"/>
  <c r="DG14"/>
  <c r="DE13"/>
  <c r="DC13"/>
  <c r="DD13"/>
  <c r="DF13"/>
  <c r="DG13"/>
  <c r="DG64"/>
  <c r="DC64"/>
  <c r="DD64"/>
  <c r="DF64"/>
  <c r="DE64"/>
  <c r="DD60"/>
  <c r="DG32" i="5"/>
  <c r="DG17" i="1"/>
  <c r="DD16"/>
  <c r="DD17"/>
  <c r="DF17"/>
  <c r="DC15"/>
  <c r="DE17"/>
  <c r="DD15"/>
  <c r="DG15"/>
  <c r="DG16"/>
  <c r="DC17"/>
  <c r="DE15"/>
  <c r="DE16"/>
  <c r="DF15"/>
  <c r="DC16"/>
  <c r="DF16"/>
  <c r="DF46"/>
  <c r="DG6"/>
  <c r="DC7"/>
  <c r="DE59"/>
  <c r="DG3"/>
  <c r="DE22" i="4"/>
  <c r="DG4"/>
  <c r="DG14"/>
  <c r="DC23"/>
  <c r="DC3"/>
  <c r="DE20"/>
  <c r="DC27" i="5"/>
  <c r="DD22"/>
  <c r="DG22"/>
  <c r="DG27"/>
  <c r="DF32"/>
  <c r="DE32"/>
  <c r="DD32"/>
  <c r="DD27"/>
  <c r="DF22"/>
  <c r="DC32"/>
  <c r="DE22"/>
  <c r="DF27"/>
  <c r="DE27"/>
  <c r="DG31"/>
  <c r="DE31"/>
  <c r="DC31"/>
  <c r="DF31"/>
  <c r="DD31"/>
  <c r="DG25"/>
  <c r="DF25"/>
  <c r="DE25"/>
  <c r="DD25"/>
  <c r="DC25"/>
  <c r="DF24"/>
  <c r="DD24"/>
  <c r="DE24"/>
  <c r="DC24"/>
  <c r="DG24"/>
  <c r="DG36"/>
  <c r="DE36"/>
  <c r="DC36"/>
  <c r="DF36"/>
  <c r="DD36"/>
  <c r="DG7"/>
  <c r="DF7"/>
  <c r="DE7"/>
  <c r="DD7"/>
  <c r="DC7"/>
  <c r="DF6"/>
  <c r="DD6"/>
  <c r="DE6"/>
  <c r="DC6"/>
  <c r="DG6"/>
  <c r="DG33"/>
  <c r="DF33"/>
  <c r="DE33"/>
  <c r="DD33"/>
  <c r="DC33"/>
  <c r="DF35"/>
  <c r="DD35"/>
  <c r="DG35"/>
  <c r="DC35"/>
  <c r="DE35"/>
  <c r="DG23"/>
  <c r="DE23"/>
  <c r="DC23"/>
  <c r="DD23"/>
  <c r="DF23"/>
  <c r="DG5"/>
  <c r="DE5"/>
  <c r="DC5"/>
  <c r="DF5"/>
  <c r="DD5"/>
  <c r="DG8"/>
  <c r="DF8"/>
  <c r="DD8"/>
  <c r="DE8"/>
  <c r="DC8"/>
  <c r="DG10"/>
  <c r="DE10"/>
  <c r="DC10"/>
  <c r="DF10"/>
  <c r="DD10"/>
  <c r="DG4"/>
  <c r="DF4"/>
  <c r="DE4"/>
  <c r="DC4"/>
  <c r="DD4"/>
  <c r="DG26"/>
  <c r="DF26"/>
  <c r="DE26"/>
  <c r="DD26"/>
  <c r="DC26"/>
  <c r="DC22"/>
  <c r="DG11"/>
  <c r="DF11"/>
  <c r="DE11"/>
  <c r="DD11"/>
  <c r="DC11"/>
  <c r="DE28"/>
  <c r="DC28"/>
  <c r="DG28"/>
  <c r="DF28"/>
  <c r="DD28"/>
  <c r="DG12"/>
  <c r="DF12"/>
  <c r="DE12"/>
  <c r="DD12"/>
  <c r="DC12"/>
  <c r="DG29"/>
  <c r="DF29"/>
  <c r="DE29"/>
  <c r="DD29"/>
  <c r="DC29"/>
  <c r="DG34"/>
  <c r="DF34"/>
  <c r="DE34"/>
  <c r="DD34"/>
  <c r="DC34"/>
  <c r="DG30"/>
  <c r="DF30"/>
  <c r="DE30"/>
  <c r="DD30"/>
  <c r="DC30"/>
  <c r="DG3"/>
  <c r="DD3"/>
  <c r="DC3"/>
  <c r="DE3"/>
  <c r="DF3"/>
  <c r="DG37"/>
  <c r="DF37"/>
  <c r="DE37"/>
  <c r="DD37"/>
  <c r="DC37"/>
  <c r="DG21"/>
  <c r="DF21"/>
  <c r="DE21"/>
  <c r="DD21"/>
  <c r="DC21"/>
  <c r="DF60" i="1"/>
  <c r="DC27" i="4"/>
  <c r="DD41" i="1"/>
  <c r="DG49"/>
  <c r="DG56"/>
  <c r="DF38"/>
  <c r="DC40"/>
  <c r="DE8"/>
  <c r="DF7"/>
  <c r="DE3"/>
  <c r="DC6"/>
  <c r="DE53"/>
  <c r="DE5"/>
  <c r="DF44"/>
  <c r="DE34"/>
  <c r="DG45"/>
  <c r="DF52"/>
  <c r="DG47"/>
  <c r="DF4" i="4"/>
  <c r="DE3"/>
  <c r="DD25"/>
  <c r="DD15"/>
  <c r="DD24"/>
  <c r="DD36"/>
  <c r="DG29"/>
  <c r="DG20"/>
  <c r="DG31"/>
  <c r="DC32"/>
  <c r="DF26"/>
  <c r="DG30"/>
  <c r="DG5" i="1"/>
  <c r="DC3"/>
  <c r="DG3" i="4"/>
  <c r="DE4"/>
  <c r="DF18"/>
  <c r="DE21"/>
  <c r="DG7" i="1"/>
  <c r="DD7"/>
  <c r="DD6"/>
  <c r="DE6"/>
  <c r="DD3" i="4"/>
  <c r="DC24"/>
  <c r="DC13"/>
  <c r="DC17"/>
  <c r="DE7" i="1"/>
  <c r="DD35"/>
  <c r="DF3" i="4"/>
  <c r="DD48" i="1"/>
  <c r="DC4" i="4"/>
  <c r="DE42" i="1"/>
  <c r="DE40"/>
  <c r="DG51"/>
  <c r="DG39"/>
  <c r="DE48"/>
  <c r="DG41"/>
  <c r="DF37"/>
  <c r="DD59"/>
  <c r="DE43"/>
  <c r="DG55"/>
  <c r="DF36"/>
  <c r="DF8"/>
  <c r="DD11"/>
  <c r="DE12"/>
  <c r="DG19" i="4"/>
  <c r="DC36"/>
  <c r="DF27"/>
  <c r="DD37"/>
  <c r="DE28"/>
  <c r="DG25"/>
  <c r="DC19"/>
  <c r="DG16"/>
  <c r="DF6" i="1"/>
  <c r="DF33"/>
  <c r="DG11"/>
  <c r="DC11"/>
  <c r="DE57"/>
  <c r="DG57"/>
  <c r="DE25" i="4"/>
  <c r="DG24"/>
  <c r="DE55" i="1"/>
  <c r="DF54"/>
  <c r="DG36"/>
  <c r="DF48"/>
  <c r="DE47"/>
  <c r="DF10"/>
  <c r="DC5"/>
  <c r="DD42"/>
  <c r="DE37"/>
  <c r="DF43"/>
  <c r="DG15" i="4"/>
  <c r="DE44" i="1"/>
  <c r="DD40"/>
  <c r="DG50"/>
  <c r="DD45"/>
  <c r="DE52"/>
  <c r="DD3"/>
  <c r="DD27" i="4"/>
  <c r="DE27"/>
  <c r="DE19"/>
  <c r="DD19"/>
  <c r="DF28"/>
  <c r="DG28"/>
  <c r="DD28"/>
  <c r="DF30"/>
  <c r="DE30"/>
  <c r="DC30"/>
  <c r="DD16"/>
  <c r="DE16"/>
  <c r="DF16"/>
  <c r="DE14"/>
  <c r="DC14"/>
  <c r="DD14"/>
  <c r="DG4" i="1"/>
  <c r="DE4"/>
  <c r="DC59"/>
  <c r="DF53"/>
  <c r="DF62"/>
  <c r="DG54"/>
  <c r="DG32" i="4"/>
  <c r="DD32"/>
  <c r="DF32"/>
  <c r="DG22"/>
  <c r="DF22"/>
  <c r="DD22"/>
  <c r="DF37"/>
  <c r="DG26"/>
  <c r="DD26"/>
  <c r="DE26"/>
  <c r="DD34" i="1"/>
  <c r="DD63"/>
  <c r="DD33"/>
  <c r="DD51"/>
  <c r="DD18" i="4"/>
  <c r="DE18"/>
  <c r="DD13"/>
  <c r="DF31"/>
  <c r="DD31"/>
  <c r="DC31"/>
  <c r="DE23"/>
  <c r="DG23"/>
  <c r="DD23"/>
  <c r="DF21"/>
  <c r="DD21"/>
  <c r="DG36"/>
  <c r="DE36"/>
  <c r="DC12" i="1"/>
  <c r="DD12"/>
  <c r="DC46"/>
  <c r="DC29" i="4"/>
  <c r="DF29"/>
  <c r="DD29"/>
  <c r="DF5" i="1"/>
  <c r="DD5"/>
  <c r="DF3"/>
  <c r="DE62"/>
  <c r="DG53"/>
  <c r="DF35"/>
  <c r="DF40"/>
  <c r="DE46"/>
  <c r="DF63"/>
  <c r="DF45"/>
  <c r="DF51"/>
  <c r="DG33"/>
  <c r="DG48"/>
  <c r="DE60"/>
  <c r="DG60"/>
  <c r="DD4" i="4"/>
  <c r="DF25"/>
  <c r="DC25"/>
  <c r="DG27"/>
  <c r="DC28"/>
  <c r="DE17"/>
  <c r="DF19"/>
  <c r="DE32"/>
  <c r="DG37"/>
  <c r="DE29"/>
  <c r="DG21"/>
  <c r="DC21"/>
  <c r="DF14"/>
  <c r="DG18"/>
  <c r="DC18"/>
  <c r="DE13"/>
  <c r="DC16"/>
  <c r="DF36"/>
  <c r="DD30"/>
  <c r="DC22"/>
  <c r="DE31"/>
  <c r="DC26"/>
  <c r="DF23"/>
  <c r="DF12" i="1"/>
  <c r="DG12"/>
  <c r="DD4"/>
  <c r="DG8"/>
  <c r="DC8"/>
  <c r="DD8"/>
  <c r="DF11"/>
  <c r="DE11"/>
  <c r="DF20" i="4"/>
  <c r="DD20"/>
  <c r="DC20"/>
  <c r="DE15"/>
  <c r="DC15"/>
  <c r="DF15"/>
  <c r="DE24"/>
  <c r="DF24"/>
  <c r="DF47" i="1"/>
  <c r="DC53"/>
  <c r="DF55"/>
  <c r="DG44"/>
  <c r="DF56"/>
  <c r="DC37"/>
  <c r="DF49"/>
  <c r="DF57"/>
  <c r="DC50"/>
  <c r="DC42"/>
  <c r="DC41"/>
  <c r="DC33"/>
  <c r="DC34"/>
  <c r="DC63"/>
  <c r="DC35"/>
  <c r="DC51"/>
  <c r="DG43"/>
  <c r="DC45"/>
  <c r="DD46"/>
  <c r="DE38"/>
  <c r="DC39"/>
  <c r="DG52"/>
  <c r="DD37"/>
  <c r="DD39"/>
  <c r="DG59"/>
  <c r="DF59"/>
  <c r="DG62"/>
  <c r="DE41"/>
  <c r="DF41"/>
  <c r="DG35"/>
  <c r="DE35"/>
  <c r="DG38"/>
  <c r="DG40"/>
  <c r="DE36"/>
  <c r="DG46"/>
  <c r="DF39"/>
  <c r="DE39"/>
  <c r="DE63"/>
  <c r="DG63"/>
  <c r="DG42"/>
  <c r="DF42"/>
  <c r="DE45"/>
  <c r="DF50"/>
  <c r="DE50"/>
  <c r="DE56"/>
  <c r="DE54"/>
  <c r="DE51"/>
  <c r="DE49"/>
  <c r="DE33"/>
  <c r="DG34"/>
  <c r="DF34"/>
  <c r="DG37"/>
  <c r="DD62"/>
  <c r="DC38"/>
  <c r="DC36"/>
  <c r="DE10"/>
  <c r="DG61"/>
  <c r="DC61"/>
  <c r="DF61"/>
  <c r="DE61"/>
  <c r="DD61"/>
  <c r="DG10"/>
  <c r="DD58"/>
  <c r="DC47"/>
  <c r="DD54"/>
  <c r="DC60"/>
  <c r="DC62"/>
  <c r="DC54"/>
  <c r="DC48"/>
  <c r="DD50"/>
  <c r="DD38"/>
  <c r="DD47"/>
  <c r="DD53"/>
  <c r="DD36"/>
  <c r="DC58"/>
  <c r="DD57"/>
  <c r="DC4"/>
  <c r="DF58"/>
  <c r="DG58"/>
  <c r="DE58"/>
  <c r="DC57"/>
  <c r="DC37" i="4"/>
  <c r="CN36" s="1"/>
  <c r="DE37"/>
  <c r="DC44" i="1"/>
  <c r="DD44"/>
  <c r="DC49"/>
  <c r="DD49"/>
  <c r="DC43"/>
  <c r="DD43"/>
  <c r="DC55"/>
  <c r="DD55"/>
  <c r="DC56"/>
  <c r="DD56"/>
  <c r="DC52"/>
  <c r="DD52"/>
  <c r="DD10"/>
  <c r="DC10"/>
  <c r="DF4"/>
  <c r="DD9"/>
  <c r="DE9"/>
  <c r="DC9"/>
  <c r="DG9"/>
  <c r="DF9"/>
  <c r="DF17" i="4"/>
  <c r="DG13"/>
  <c r="DD17"/>
  <c r="DG17"/>
  <c r="DF13"/>
  <c r="CN68" i="1" l="1"/>
  <c r="CN39" i="5"/>
  <c r="CN14" i="1"/>
  <c r="CN35" i="4"/>
  <c r="CN38" i="5"/>
  <c r="CN25" i="4"/>
  <c r="CN13" i="1"/>
  <c r="CN19"/>
  <c r="CN34" i="5"/>
  <c r="CN29" i="4"/>
  <c r="CN65" i="1"/>
  <c r="CN30" i="5"/>
  <c r="CN22"/>
  <c r="CN33"/>
  <c r="CN70" i="1"/>
  <c r="CN71"/>
  <c r="CN72"/>
  <c r="CN75"/>
  <c r="CN36" i="5"/>
  <c r="CN29"/>
  <c r="CN9" i="1"/>
  <c r="CN27" i="5"/>
  <c r="CN51" i="1"/>
  <c r="CN59"/>
  <c r="CN69"/>
  <c r="CN7"/>
  <c r="CN43" i="5"/>
  <c r="CN7" i="4"/>
  <c r="CN18" i="1"/>
  <c r="CN46"/>
  <c r="CN10"/>
  <c r="CN32" i="4"/>
  <c r="CN41"/>
  <c r="CN47" i="5"/>
  <c r="CN14"/>
  <c r="CN38" i="4"/>
  <c r="CN39"/>
  <c r="CN32" i="5"/>
  <c r="CN31"/>
  <c r="CN6" i="4"/>
  <c r="CN42" i="1"/>
  <c r="CN40"/>
  <c r="CN21"/>
  <c r="CN7" i="5"/>
  <c r="CN33" i="4"/>
  <c r="CN5" i="5"/>
  <c r="CN44"/>
  <c r="CN13"/>
  <c r="CN31" i="4"/>
  <c r="CN4" i="1"/>
  <c r="CN49"/>
  <c r="CN62"/>
  <c r="CN3" i="4"/>
  <c r="CN21" i="5"/>
  <c r="CN79" i="1"/>
  <c r="CN12" i="5"/>
  <c r="CN18" i="4"/>
  <c r="CN40"/>
  <c r="CN4"/>
  <c r="CN76" i="1"/>
  <c r="CN60"/>
  <c r="CN5" i="4"/>
  <c r="CN35" i="5"/>
  <c r="CN42"/>
  <c r="CN35" i="1"/>
  <c r="CN39"/>
  <c r="CN63"/>
  <c r="CN46" i="5"/>
  <c r="CN21" i="4"/>
  <c r="CN20" i="1"/>
  <c r="CN27"/>
  <c r="CN3"/>
  <c r="CN12"/>
  <c r="CN25"/>
  <c r="CN16"/>
  <c r="CN22"/>
  <c r="CN77"/>
  <c r="CN11"/>
  <c r="CN23"/>
  <c r="CN17" i="4"/>
  <c r="CN20"/>
  <c r="CN34"/>
  <c r="CN28"/>
  <c r="CN50" i="1"/>
  <c r="CN6"/>
  <c r="CN27" i="4"/>
  <c r="CN23" i="5"/>
  <c r="CN28"/>
  <c r="CN24"/>
  <c r="CN25"/>
  <c r="CN8"/>
  <c r="CN10"/>
  <c r="CN15"/>
  <c r="CN14" i="4"/>
  <c r="CN15"/>
  <c r="CN19"/>
  <c r="CN23"/>
  <c r="CN44" i="1"/>
  <c r="CN33"/>
  <c r="CN64"/>
  <c r="CN42" i="4"/>
  <c r="CN30"/>
  <c r="CN24"/>
  <c r="CN67" i="1"/>
  <c r="CN54"/>
  <c r="CN57"/>
  <c r="CN41"/>
  <c r="CN9" i="5"/>
  <c r="CN37" i="4"/>
  <c r="CN56" i="1"/>
  <c r="CN48"/>
  <c r="CN17"/>
  <c r="CN5"/>
  <c r="CN66"/>
  <c r="CN3" i="5"/>
  <c r="CN11"/>
  <c r="CN22" i="4"/>
  <c r="CN61" i="1"/>
  <c r="CN8"/>
  <c r="CN13" i="4"/>
  <c r="CN37" i="1"/>
  <c r="CN78"/>
  <c r="CN36"/>
  <c r="CN45"/>
  <c r="CN38"/>
  <c r="CN55"/>
  <c r="CN34"/>
  <c r="CN52"/>
  <c r="CN43"/>
  <c r="CN53"/>
  <c r="CN47"/>
  <c r="CN15"/>
  <c r="CN58"/>
  <c r="CN4" i="5"/>
  <c r="CN16" i="4"/>
  <c r="CN6" i="5"/>
  <c r="CN48"/>
  <c r="CN26" i="4"/>
  <c r="CN40" i="5" l="1"/>
  <c r="CN37"/>
  <c r="CN26"/>
  <c r="CN45"/>
</calcChain>
</file>

<file path=xl/comments1.xml><?xml version="1.0" encoding="utf-8"?>
<comments xmlns="http://schemas.openxmlformats.org/spreadsheetml/2006/main">
  <authors>
    <author>HP</author>
    <author>Arūnas Gurevičius</author>
  </authors>
  <commentList>
    <comment ref="AX34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SM Jarvakandi open</t>
        </r>
      </text>
    </comment>
    <comment ref="AH36" authorId="0">
      <text>
        <r>
          <rPr>
            <b/>
            <sz val="9"/>
            <color indexed="81"/>
            <rFont val="Tahoma"/>
            <family val="2"/>
            <charset val="186"/>
          </rPr>
          <t>HP:</t>
        </r>
        <r>
          <rPr>
            <sz val="9"/>
            <color indexed="81"/>
            <rFont val="Tahoma"/>
            <family val="2"/>
            <charset val="186"/>
          </rPr>
          <t xml:space="preserve">
Baltijos šalių čempionatas 2020 ir LČ2020</t>
        </r>
      </text>
    </comment>
    <comment ref="AX36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SM LVČ</t>
        </r>
      </text>
    </comment>
    <comment ref="CL36" authorId="1">
      <text>
        <r>
          <rPr>
            <b/>
            <sz val="8"/>
            <color indexed="81"/>
            <rFont val="Tahoma"/>
            <charset val="1"/>
          </rPr>
          <t>SM Rygos čempionatas + SM Kalėdinis turnyras</t>
        </r>
      </text>
    </comment>
    <comment ref="J40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LSK taurė II etapas2020</t>
        </r>
      </text>
    </comment>
    <comment ref="Z44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LSK taurės II etapas</t>
        </r>
      </text>
    </comment>
    <comment ref="J49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LSK taurė II etapas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AH14" authorId="0">
      <text>
        <r>
          <rPr>
            <b/>
            <sz val="9"/>
            <color indexed="81"/>
            <rFont val="Tahoma"/>
            <family val="2"/>
            <charset val="186"/>
          </rPr>
          <t>HP:</t>
        </r>
        <r>
          <rPr>
            <sz val="9"/>
            <color indexed="81"/>
            <rFont val="Tahoma"/>
            <family val="2"/>
            <charset val="186"/>
          </rPr>
          <t xml:space="preserve">
BČ 2020 ir LČ 2020</t>
        </r>
      </text>
    </comment>
    <comment ref="AX14" author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SM Jarvakandi Open ir LVČ</t>
        </r>
      </text>
    </comment>
  </commentList>
</comments>
</file>

<file path=xl/sharedStrings.xml><?xml version="1.0" encoding="utf-8"?>
<sst xmlns="http://schemas.openxmlformats.org/spreadsheetml/2006/main" count="1351" uniqueCount="232">
  <si>
    <t>taškai</t>
  </si>
  <si>
    <t>dalyvių sk.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</si>
  <si>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</si>
  <si>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</si>
  <si>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</si>
  <si>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</si>
  <si>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</si>
  <si>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</si>
  <si>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</si>
  <si>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</si>
  <si>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</si>
  <si>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x 2,10</t>
  </si>
  <si>
    <t>vieta(suma)</t>
  </si>
  <si>
    <t>vieta(iškrit)</t>
  </si>
  <si>
    <t>pap.tšk</t>
  </si>
  <si>
    <t>2x18m</t>
  </si>
  <si>
    <t>vardas, pavardė</t>
  </si>
  <si>
    <t>VISO</t>
  </si>
  <si>
    <t>VIETA</t>
  </si>
  <si>
    <t>144 FITA</t>
  </si>
  <si>
    <t>Modestas Šliauteris</t>
  </si>
  <si>
    <t>klubas</t>
  </si>
  <si>
    <t>x 1,98</t>
  </si>
  <si>
    <t>J</t>
  </si>
  <si>
    <t>70m Round</t>
  </si>
  <si>
    <t>x1,98</t>
  </si>
  <si>
    <t xml:space="preserve">Vidmantas Vaičekauskis </t>
  </si>
  <si>
    <t xml:space="preserve">Lenardas Bernotas </t>
  </si>
  <si>
    <t>g.m.</t>
  </si>
  <si>
    <t xml:space="preserve">Petras Dagys </t>
  </si>
  <si>
    <t xml:space="preserve">Edmundas Butkus </t>
  </si>
  <si>
    <t>Tomas Liekis</t>
  </si>
  <si>
    <t>Vladas Šigauskas</t>
  </si>
  <si>
    <t>LSK</t>
  </si>
  <si>
    <t>Auksinis šaulys</t>
  </si>
  <si>
    <t>Harmonija</t>
  </si>
  <si>
    <t>Kauno lankininkai</t>
  </si>
  <si>
    <t>Lankininko reitingas (LR) priklauso nuo:</t>
  </si>
  <si>
    <t>A: taškai kvalifikacinėse varžybose:</t>
  </si>
  <si>
    <t>-pratimo 70m Round surinkti taškai x koef. 1,98 arba</t>
  </si>
  <si>
    <t>kai varžybų reitingas 300:</t>
  </si>
  <si>
    <t>kai varžybų reitingas 500:</t>
  </si>
  <si>
    <t>Arvydas Ūsas</t>
  </si>
  <si>
    <t>Laila Kuzmienė</t>
  </si>
  <si>
    <t>Dalia Čiupailienė</t>
  </si>
  <si>
    <t>70m round</t>
  </si>
  <si>
    <t>Ugnius Timinskas</t>
  </si>
  <si>
    <t>Vladas Šakauskas</t>
  </si>
  <si>
    <t>Marius Grigaravičius</t>
  </si>
  <si>
    <t>ULK</t>
  </si>
  <si>
    <t>Valdas Juozaitis</t>
  </si>
  <si>
    <t>Remigijus Bileišis</t>
  </si>
  <si>
    <t>x 2</t>
  </si>
  <si>
    <t>kai varžybų reitingas 800:</t>
  </si>
  <si>
    <t>50m Round</t>
  </si>
  <si>
    <t>x2</t>
  </si>
  <si>
    <t>-pratimo 50m Round surinkti taškai x koef. 2 arba</t>
  </si>
  <si>
    <t xml:space="preserve"> </t>
  </si>
  <si>
    <t>Žaliasis lankas</t>
  </si>
  <si>
    <t>Stasys Mickus</t>
  </si>
  <si>
    <t>Žilvinas Kemeža</t>
  </si>
  <si>
    <t>Vladimir Mosin</t>
  </si>
  <si>
    <t>Žydrūnas Karpavičius</t>
  </si>
  <si>
    <t>Adrian Kovalevskij</t>
  </si>
  <si>
    <t>-pratimo 18m Round surinkti taškai x koef. 2,10 arba</t>
  </si>
  <si>
    <t>Mindaugas Junevičius</t>
  </si>
  <si>
    <t>Strėlė</t>
  </si>
  <si>
    <t>Margarita Butiakova</t>
  </si>
  <si>
    <t>Linas Šironas</t>
  </si>
  <si>
    <t>Aidas Jurgaitis</t>
  </si>
  <si>
    <t>Rimvydas Gavelis</t>
  </si>
  <si>
    <t>Virgilijus Šironas</t>
  </si>
  <si>
    <t>-pratimo 18m Round paprastiems lankams surinkti taškai x koef. 1,2</t>
  </si>
  <si>
    <t>Romualdas Rečiūga</t>
  </si>
  <si>
    <t>Vilniaus m. SC-LSK</t>
  </si>
  <si>
    <t>Arvydas Čepulionis</t>
  </si>
  <si>
    <t>Algimantas Petrauskas</t>
  </si>
  <si>
    <t>Arūnas Gurevičius</t>
  </si>
  <si>
    <t>Algimantas Vileikis</t>
  </si>
  <si>
    <t>Dovydas Bagdanavičius</t>
  </si>
  <si>
    <t>Klaipėdos lankininkai</t>
  </si>
  <si>
    <t>Gintaras Maldutis</t>
  </si>
  <si>
    <t>Robertas Navickas</t>
  </si>
  <si>
    <t>Jaunimo brizas</t>
  </si>
  <si>
    <t>Vika Andrulienė</t>
  </si>
  <si>
    <t>Giedrius Kavaliauskas</t>
  </si>
  <si>
    <t>Rolandas Baranauskas</t>
  </si>
  <si>
    <t>Linas Vengelis</t>
  </si>
  <si>
    <t>Ramūnas Kašėta</t>
  </si>
  <si>
    <t>Kristina Abramaitytė</t>
  </si>
  <si>
    <t>Vaidotas Sipavičius</t>
  </si>
  <si>
    <t>Auksinis Šaulys</t>
  </si>
  <si>
    <r>
      <t>Reitingas</t>
    </r>
    <r>
      <rPr>
        <sz val="10"/>
        <color rgb="FF000000"/>
        <rFont val="Tahoma"/>
        <family val="2"/>
      </rPr>
      <t> – tai lankininko užimama pozicija einamuoju momentu savo šaudymo grupėje.</t>
    </r>
  </si>
  <si>
    <t>Reitingai yra skaičiuojami po kiekvienų reitinginių varžybų olimpinių, skriemulinių ir paprastų lankų grupėms. Vedamas vidurkis iš 5 geriausių varžybų.</t>
  </si>
  <si>
    <t>surinktų taškų kvalifikacinėse varžybose (A), užimtos vietos atkrentamosiose varžybose (B), dalyvių grupėje skaičiaus (C), papildomų taškų už aukštus rezultatus (D).</t>
  </si>
  <si>
    <t>LR (vienų varžybų) = A+B+C+D</t>
  </si>
  <si>
    <t>B: taškai už vietą atkrentamosiose varžybose, priklausomai nuo varžybų reitingo:</t>
  </si>
  <si>
    <t>I-300; II-200; III-100; IV-80; V-40; VI-30; VII-20; VIII-10.</t>
  </si>
  <si>
    <t>I-500; II-300; III-200; IV-100; V-60; VI-50; VII-40; VIII-30.</t>
  </si>
  <si>
    <t>I-800; II-700; III-500; IV-300; V-100; VI-80; VII-60; VIII-40.</t>
  </si>
  <si>
    <t>C: dalyvių skaičius x 10.</t>
  </si>
  <si>
    <t>D: papildomi taškai:</t>
  </si>
  <si>
    <t>už SM normatyvą 200 reitingo taškų, už TKSM normatyvą 400 reitingo taškų už pagerintus Lietuvos rekordus: už asmeninius 800 taškų, už komandinius 400 taškų</t>
  </si>
  <si>
    <t>Reitinginės varžybos:</t>
  </si>
  <si>
    <t>Lietuvos čempionatas – 800 reitingo taškų</t>
  </si>
  <si>
    <t>Lietuvos čempionatas uždarose patalpose – 500 reitingo taškų</t>
  </si>
  <si>
    <t>Kitos Lietuvoje vykdomos reitinginės varžybos – 300 reitingo taškų</t>
  </si>
  <si>
    <t>Naujas reitingų skaičiavimas įsigalioja nuo 2016m. birželio 1d.</t>
  </si>
  <si>
    <t>WA kalendoriuje įtrauktos Lietuvoje vykdomos varžybos – 500 reitingo taškų</t>
  </si>
  <si>
    <t>Taurūnas Lubys</t>
  </si>
  <si>
    <t>Regimantas Čiupaila</t>
  </si>
  <si>
    <t>Arvydas Bagarauskas</t>
  </si>
  <si>
    <t>Mindaugas Dirsė</t>
  </si>
  <si>
    <t>KSA</t>
  </si>
  <si>
    <t>Valdas Narkūnas</t>
  </si>
  <si>
    <t>Inga Timinskienė</t>
  </si>
  <si>
    <t>Gražvydas Gudžiūnas</t>
  </si>
  <si>
    <t>Arvydas Prapuolenis</t>
  </si>
  <si>
    <t>Paulina Ramanauskaitė</t>
  </si>
  <si>
    <t>Liepa Lapašinskaitė</t>
  </si>
  <si>
    <t>SM Gaja - KL</t>
  </si>
  <si>
    <t>Vitalija Balčiūnaitė</t>
  </si>
  <si>
    <t>Miglė Motiejūnaitė</t>
  </si>
  <si>
    <t>Iveta Ramanauskaitė</t>
  </si>
  <si>
    <t>Papildomi balai prie kitų reitinginių varžybų</t>
  </si>
  <si>
    <t>ASRC-Žaliasis lankas</t>
  </si>
  <si>
    <t>Ramūnas Rimkus</t>
  </si>
  <si>
    <t>Akvilė Daubaraitė</t>
  </si>
  <si>
    <t>Dominykas Jančiukas</t>
  </si>
  <si>
    <t>Aleksandras Jocius</t>
  </si>
  <si>
    <t>Edita Astrauskienė</t>
  </si>
  <si>
    <t>Algirdas Šaumanas</t>
  </si>
  <si>
    <t>Gediminas Astrauskas</t>
  </si>
  <si>
    <t>K</t>
  </si>
  <si>
    <t>Asta Grigaravičienė</t>
  </si>
  <si>
    <t>Andrius Špadas</t>
  </si>
  <si>
    <t>Dmitrij Kuznecov</t>
  </si>
  <si>
    <t>Julija Paškevičiūtė</t>
  </si>
  <si>
    <t>Gabija Sergejevaitė</t>
  </si>
  <si>
    <t>Svajūnas Marteckas</t>
  </si>
  <si>
    <t>Mantas Balsys</t>
  </si>
  <si>
    <t>Motiejus Glaveckas</t>
  </si>
  <si>
    <t>Fausta Rimkutė</t>
  </si>
  <si>
    <t>Greta Šaumanė</t>
  </si>
  <si>
    <t>Dalius Mačernius</t>
  </si>
  <si>
    <t>Adam Kovalevskij</t>
  </si>
  <si>
    <t>Inesa Sladkevičiūtė</t>
  </si>
  <si>
    <t>Jelena Trapik</t>
  </si>
  <si>
    <t>Inga Timinskienė - 400 "Compound Cup"</t>
  </si>
  <si>
    <t>Kristina Abromavičienė</t>
  </si>
  <si>
    <t>Mindaugas Bogužis</t>
  </si>
  <si>
    <t>Margarita Valčiukė</t>
  </si>
  <si>
    <t>Jolita Antanaitytė-Garškienė</t>
  </si>
  <si>
    <t>Marija Kostiuchina</t>
  </si>
  <si>
    <t>Silvija Laura Marteckaitė</t>
  </si>
  <si>
    <t>Santa Vožbutaitė</t>
  </si>
  <si>
    <t>Skirmantas Petronis</t>
  </si>
  <si>
    <t>Justas Antanaitis</t>
  </si>
  <si>
    <t>Povilas Margelevičius</t>
  </si>
  <si>
    <t>Greta Apacenkaitė</t>
  </si>
  <si>
    <t>Andrius Kulbačiauskas</t>
  </si>
  <si>
    <t>Asta Švedienė</t>
  </si>
  <si>
    <t>Nerijus Švedas</t>
  </si>
  <si>
    <t>Vilius Švedas</t>
  </si>
  <si>
    <t>Mindaugas Baranauskas</t>
  </si>
  <si>
    <t>Valerijus Denisovas</t>
  </si>
  <si>
    <t>Juliana Semionova</t>
  </si>
  <si>
    <t>Miglė Pranevičiūtė</t>
  </si>
  <si>
    <t>Vilius Levickas</t>
  </si>
  <si>
    <t>Aleksandr Maksymov</t>
  </si>
  <si>
    <t>Ernestas Vilkauskas</t>
  </si>
  <si>
    <t>Alexander Husty</t>
  </si>
  <si>
    <t>Kostas Šliauteris</t>
  </si>
  <si>
    <t>Aleksandr Aniscenko</t>
  </si>
  <si>
    <t>Justinas Kosteckas</t>
  </si>
  <si>
    <t>Beata Guobužaitė</t>
  </si>
  <si>
    <t>Julija Barkauskaitė</t>
  </si>
  <si>
    <t>Tautrimas Gedaminskas</t>
  </si>
  <si>
    <t>Dominykas Andrulis</t>
  </si>
  <si>
    <t>Olegas Gailiūnas</t>
  </si>
  <si>
    <t>Donatas Ruginis</t>
  </si>
  <si>
    <t>Agnė Kuznecova</t>
  </si>
  <si>
    <t>Augustinas Šeduikis</t>
  </si>
  <si>
    <t>Rūta Bučinskaitė</t>
  </si>
  <si>
    <t>Andrius Janulaitis</t>
  </si>
  <si>
    <t>Aistė Stagniūnaitė</t>
  </si>
  <si>
    <t xml:space="preserve">Ugninė strėlė </t>
  </si>
  <si>
    <r>
      <rPr>
        <b/>
        <sz val="10"/>
        <rFont val="Arial"/>
        <family val="2"/>
      </rPr>
      <t>A</t>
    </r>
    <r>
      <rPr>
        <sz val="10"/>
        <rFont val="Arial"/>
        <family val="2"/>
        <charset val="186"/>
      </rPr>
      <t xml:space="preserve"> -  Tarptautinės Utenos m. taurės varžybos. Utena, 2020.02.22</t>
    </r>
  </si>
  <si>
    <r>
      <rPr>
        <b/>
        <sz val="10"/>
        <rFont val="Arial"/>
        <family val="2"/>
        <charset val="186"/>
      </rPr>
      <t>K -</t>
    </r>
    <r>
      <rPr>
        <sz val="10"/>
        <rFont val="Arial"/>
        <family val="2"/>
        <charset val="186"/>
      </rPr>
      <t xml:space="preserve"> </t>
    </r>
  </si>
  <si>
    <t>Mantas Baniūnas</t>
  </si>
  <si>
    <t>VJT</t>
  </si>
  <si>
    <t>Rokas Dievelis</t>
  </si>
  <si>
    <t>Viktoras Kosteckas</t>
  </si>
  <si>
    <t>Jonas Grigaravičius</t>
  </si>
  <si>
    <t>Nijolė Balsienė</t>
  </si>
  <si>
    <t>Aleksandras Ščuckis</t>
  </si>
  <si>
    <t>Artūras Jacevičius</t>
  </si>
  <si>
    <t>Vajetau</t>
  </si>
  <si>
    <t>Algirdas Kuolys</t>
  </si>
  <si>
    <t>Nedas Mockevičius</t>
  </si>
  <si>
    <t>Marina Ulšina</t>
  </si>
  <si>
    <r>
      <rPr>
        <b/>
        <sz val="10"/>
        <rFont val="Arial"/>
        <family val="2"/>
        <charset val="186"/>
      </rPr>
      <t xml:space="preserve">C </t>
    </r>
    <r>
      <rPr>
        <sz val="10"/>
        <rFont val="Arial"/>
        <family val="2"/>
        <charset val="204"/>
      </rPr>
      <t>- Alytaus m. pirmenybės</t>
    </r>
    <r>
      <rPr>
        <sz val="10"/>
        <rFont val="Arial"/>
        <family val="2"/>
        <charset val="186"/>
      </rPr>
      <t>. Alytus, 2020.06.07</t>
    </r>
  </si>
  <si>
    <t>Halina Radvilienė</t>
  </si>
  <si>
    <r>
      <rPr>
        <b/>
        <sz val="10"/>
        <rFont val="Arial"/>
        <family val="2"/>
        <charset val="186"/>
      </rPr>
      <t xml:space="preserve">D - </t>
    </r>
    <r>
      <rPr>
        <sz val="10"/>
        <rFont val="Arial"/>
        <family val="2"/>
        <charset val="186"/>
      </rPr>
      <t>Atviras Lietuvos šaudymo iš lanko čempionatas. Utena, 2020.07.25-26</t>
    </r>
  </si>
  <si>
    <t>Rimantas Šuliokas</t>
  </si>
  <si>
    <t>Gaja-KL</t>
  </si>
  <si>
    <t>Aidas Liaudanskas</t>
  </si>
  <si>
    <t>KL</t>
  </si>
  <si>
    <t>Tomas Dževečka</t>
  </si>
  <si>
    <t>KLL</t>
  </si>
  <si>
    <t>Diana Perminaitė</t>
  </si>
  <si>
    <t>Aistis Dubiskas</t>
  </si>
  <si>
    <t>Rūta Kairiūkštytė</t>
  </si>
  <si>
    <t>Ignas Morkeliūnas</t>
  </si>
  <si>
    <t>Meda Viktorija Večkytė</t>
  </si>
  <si>
    <t>Žydrūnas Čeponis</t>
  </si>
  <si>
    <t>Deividas Vernikovskis</t>
  </si>
  <si>
    <t>Aivaras Zubernius</t>
  </si>
  <si>
    <t>Viačeslav Sidorov</t>
  </si>
  <si>
    <t>NL</t>
  </si>
  <si>
    <t>Dominykas Andriulis</t>
  </si>
  <si>
    <r>
      <rPr>
        <b/>
        <sz val="10"/>
        <rFont val="Arial"/>
        <family val="2"/>
        <charset val="186"/>
      </rPr>
      <t>F -</t>
    </r>
    <r>
      <rPr>
        <sz val="10"/>
        <rFont val="Arial"/>
        <family val="2"/>
        <charset val="186"/>
      </rPr>
      <t xml:space="preserve"> V. Černiausko atminimo taurė. Pagiriai, 2020.09.12</t>
    </r>
  </si>
  <si>
    <r>
      <rPr>
        <b/>
        <sz val="10"/>
        <rFont val="Arial"/>
        <family val="2"/>
        <charset val="186"/>
      </rPr>
      <t>E -</t>
    </r>
    <r>
      <rPr>
        <sz val="10"/>
        <rFont val="Arial"/>
        <family val="2"/>
        <charset val="186"/>
      </rPr>
      <t xml:space="preserve"> Klaipėdos taurė, Klaipėda, 2020.08.15-16</t>
    </r>
  </si>
  <si>
    <t>Jonas Mažeika</t>
  </si>
  <si>
    <t>Irmantas Milašius</t>
  </si>
  <si>
    <t>Boris Melnikov</t>
  </si>
  <si>
    <r>
      <rPr>
        <b/>
        <sz val="10"/>
        <rFont val="Arial"/>
        <family val="2"/>
        <charset val="186"/>
      </rPr>
      <t>G -</t>
    </r>
    <r>
      <rPr>
        <sz val="10"/>
        <rFont val="Arial"/>
        <family val="2"/>
        <charset val="186"/>
      </rPr>
      <t xml:space="preserve"> </t>
    </r>
  </si>
  <si>
    <r>
      <rPr>
        <b/>
        <sz val="10"/>
        <rFont val="Arial"/>
        <family val="2"/>
      </rPr>
      <t>H</t>
    </r>
    <r>
      <rPr>
        <sz val="10"/>
        <rFont val="Arial"/>
        <family val="2"/>
        <charset val="186"/>
      </rPr>
      <t xml:space="preserve"> - </t>
    </r>
  </si>
  <si>
    <t>Domantas Šuliokas</t>
  </si>
  <si>
    <t>B -</t>
  </si>
  <si>
    <r>
      <rPr>
        <b/>
        <sz val="10"/>
        <rFont val="Arial"/>
        <family val="2"/>
        <charset val="186"/>
      </rPr>
      <t>I -</t>
    </r>
    <r>
      <rPr>
        <sz val="10"/>
        <rFont val="Arial"/>
        <family val="2"/>
        <charset val="186"/>
      </rPr>
      <t xml:space="preserve"> </t>
    </r>
  </si>
  <si>
    <r>
      <rPr>
        <b/>
        <sz val="10"/>
        <rFont val="Arial"/>
        <family val="2"/>
      </rPr>
      <t>J</t>
    </r>
    <r>
      <rPr>
        <sz val="10"/>
        <rFont val="Arial"/>
        <family val="2"/>
        <charset val="186"/>
      </rPr>
      <t xml:space="preserve"> - </t>
    </r>
  </si>
</sst>
</file>

<file path=xl/styles.xml><?xml version="1.0" encoding="utf-8"?>
<styleSheet xmlns="http://schemas.openxmlformats.org/spreadsheetml/2006/main">
  <fonts count="22">
    <font>
      <sz val="10"/>
      <name val="Arial"/>
      <charset val="186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  <charset val="186"/>
    </font>
    <font>
      <b/>
      <sz val="8"/>
      <color indexed="81"/>
      <name val="Tahoma"/>
      <charset val="1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9"/>
      <color indexed="81"/>
      <name val="Tahoma"/>
      <charset val="1"/>
    </font>
    <font>
      <b/>
      <sz val="10"/>
      <name val="Arial"/>
      <family val="2"/>
    </font>
    <font>
      <sz val="10"/>
      <name val="Arial"/>
      <family val="2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1" fontId="2" fillId="0" borderId="0" xfId="0" applyNumberFormat="1" applyFont="1"/>
    <xf numFmtId="1" fontId="2" fillId="0" borderId="7" xfId="0" applyNumberFormat="1" applyFont="1" applyBorder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0" xfId="0" applyFont="1" applyBorder="1"/>
    <xf numFmtId="1" fontId="2" fillId="0" borderId="11" xfId="0" applyNumberFormat="1" applyFont="1" applyBorder="1"/>
    <xf numFmtId="1" fontId="2" fillId="0" borderId="13" xfId="0" applyNumberFormat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2" fillId="0" borderId="1" xfId="0" applyNumberFormat="1" applyFont="1" applyBorder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" fontId="2" fillId="0" borderId="7" xfId="0" applyNumberFormat="1" applyFont="1" applyFill="1" applyBorder="1"/>
    <xf numFmtId="1" fontId="2" fillId="0" borderId="11" xfId="0" applyNumberFormat="1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1" fontId="2" fillId="0" borderId="0" xfId="0" applyNumberFormat="1" applyFont="1" applyFill="1"/>
    <xf numFmtId="0" fontId="2" fillId="0" borderId="0" xfId="0" applyFont="1" applyFill="1"/>
    <xf numFmtId="1" fontId="2" fillId="0" borderId="15" xfId="0" applyNumberFormat="1" applyFont="1" applyFill="1" applyBorder="1"/>
    <xf numFmtId="0" fontId="8" fillId="0" borderId="0" xfId="3" applyFont="1" applyBorder="1"/>
    <xf numFmtId="0" fontId="8" fillId="0" borderId="1" xfId="3" applyFont="1" applyBorder="1"/>
    <xf numFmtId="0" fontId="2" fillId="0" borderId="0" xfId="0" applyFont="1" applyBorder="1" applyAlignment="1">
      <alignment horizontal="left"/>
    </xf>
    <xf numFmtId="1" fontId="8" fillId="0" borderId="11" xfId="1" applyNumberFormat="1" applyFont="1" applyBorder="1" applyAlignment="1">
      <alignment horizontal="left"/>
    </xf>
    <xf numFmtId="1" fontId="2" fillId="0" borderId="0" xfId="0" applyNumberFormat="1" applyFont="1" applyFill="1" applyBorder="1"/>
    <xf numFmtId="0" fontId="4" fillId="0" borderId="0" xfId="3" applyFont="1" applyProtection="1">
      <protection locked="0"/>
    </xf>
    <xf numFmtId="1" fontId="1" fillId="0" borderId="0" xfId="0" applyNumberFormat="1" applyFont="1" applyFill="1" applyBorder="1"/>
    <xf numFmtId="0" fontId="4" fillId="0" borderId="1" xfId="2" applyFont="1" applyBorder="1" applyAlignment="1">
      <alignment horizontal="left"/>
    </xf>
    <xf numFmtId="0" fontId="1" fillId="0" borderId="0" xfId="3" applyFont="1" applyProtection="1">
      <protection locked="0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/>
    <xf numFmtId="1" fontId="2" fillId="0" borderId="13" xfId="0" applyNumberFormat="1" applyFont="1" applyFill="1" applyBorder="1"/>
    <xf numFmtId="0" fontId="2" fillId="0" borderId="7" xfId="0" applyFont="1" applyBorder="1"/>
    <xf numFmtId="0" fontId="2" fillId="0" borderId="7" xfId="0" applyFont="1" applyFill="1" applyBorder="1"/>
    <xf numFmtId="0" fontId="4" fillId="0" borderId="0" xfId="2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1" fillId="0" borderId="19" xfId="0" applyNumberFormat="1" applyFont="1" applyFill="1" applyBorder="1"/>
    <xf numFmtId="1" fontId="1" fillId="0" borderId="19" xfId="0" applyNumberFormat="1" applyFont="1" applyBorder="1"/>
    <xf numFmtId="0" fontId="4" fillId="0" borderId="0" xfId="0" applyFont="1" applyBorder="1"/>
    <xf numFmtId="0" fontId="4" fillId="0" borderId="0" xfId="2" applyFont="1" applyBorder="1" applyAlignment="1">
      <alignment horizontal="left" vertical="center"/>
    </xf>
    <xf numFmtId="1" fontId="1" fillId="0" borderId="0" xfId="0" applyNumberFormat="1" applyFont="1" applyBorder="1"/>
    <xf numFmtId="1" fontId="8" fillId="0" borderId="0" xfId="1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/>
    <xf numFmtId="1" fontId="1" fillId="0" borderId="14" xfId="0" applyNumberFormat="1" applyFont="1" applyFill="1" applyBorder="1"/>
    <xf numFmtId="0" fontId="14" fillId="0" borderId="0" xfId="2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0" borderId="1" xfId="3" applyFont="1" applyBorder="1" applyProtection="1">
      <protection locked="0"/>
    </xf>
    <xf numFmtId="0" fontId="8" fillId="0" borderId="11" xfId="3" applyFont="1" applyBorder="1"/>
    <xf numFmtId="0" fontId="4" fillId="0" borderId="0" xfId="0" applyFont="1" applyAlignment="1"/>
    <xf numFmtId="0" fontId="2" fillId="0" borderId="22" xfId="0" applyFont="1" applyFill="1" applyBorder="1"/>
    <xf numFmtId="0" fontId="2" fillId="0" borderId="23" xfId="0" applyFont="1" applyBorder="1"/>
    <xf numFmtId="0" fontId="2" fillId="0" borderId="19" xfId="0" applyFont="1" applyBorder="1"/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/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19" xfId="0" applyFont="1" applyFill="1" applyBorder="1"/>
    <xf numFmtId="0" fontId="6" fillId="0" borderId="0" xfId="0" applyFont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/>
    <xf numFmtId="0" fontId="7" fillId="0" borderId="0" xfId="0" applyFont="1" applyBorder="1"/>
    <xf numFmtId="0" fontId="2" fillId="0" borderId="17" xfId="0" applyFont="1" applyBorder="1"/>
    <xf numFmtId="1" fontId="8" fillId="0" borderId="16" xfId="1" applyNumberFormat="1" applyFont="1" applyBorder="1" applyAlignment="1">
      <alignment horizontal="left"/>
    </xf>
    <xf numFmtId="0" fontId="15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">
    <cellStyle name="Excel Built-in Normal" xfId="1"/>
    <cellStyle name="Normal" xfId="0" builtinId="0"/>
    <cellStyle name="Normal 7" xfId="2"/>
    <cellStyle name="Normal_Aliai varžybo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topLeftCell="A28" workbookViewId="0">
      <selection activeCell="A50" sqref="A50"/>
    </sheetView>
  </sheetViews>
  <sheetFormatPr defaultColWidth="9.140625" defaultRowHeight="11.25"/>
  <cols>
    <col min="1" max="1" width="88.5703125" style="13" customWidth="1"/>
    <col min="2" max="16384" width="9.140625" style="13"/>
  </cols>
  <sheetData>
    <row r="1" spans="1:1" ht="12.75">
      <c r="A1" s="50" t="s">
        <v>92</v>
      </c>
    </row>
    <row r="2" spans="1:1" ht="25.5">
      <c r="A2" s="51" t="s">
        <v>93</v>
      </c>
    </row>
    <row r="3" spans="1:1" ht="12.75">
      <c r="A3" s="50" t="s">
        <v>37</v>
      </c>
    </row>
    <row r="4" spans="1:1" ht="25.5">
      <c r="A4" s="51" t="s">
        <v>94</v>
      </c>
    </row>
    <row r="5" spans="1:1" ht="12.75">
      <c r="A5" s="50" t="s">
        <v>95</v>
      </c>
    </row>
    <row r="6" spans="1:1" ht="12.75">
      <c r="A6"/>
    </row>
    <row r="7" spans="1:1" ht="12.75">
      <c r="A7" s="50" t="s">
        <v>38</v>
      </c>
    </row>
    <row r="8" spans="1:1" ht="12.75">
      <c r="A8" s="51" t="s">
        <v>39</v>
      </c>
    </row>
    <row r="9" spans="1:1" ht="11.25" customHeight="1">
      <c r="A9" s="51" t="s">
        <v>56</v>
      </c>
    </row>
    <row r="10" spans="1:1" ht="12.75">
      <c r="A10" s="51" t="s">
        <v>64</v>
      </c>
    </row>
    <row r="11" spans="1:1" ht="12.75">
      <c r="A11" s="51" t="s">
        <v>72</v>
      </c>
    </row>
    <row r="12" spans="1:1" ht="12.75">
      <c r="A12" s="50" t="s">
        <v>96</v>
      </c>
    </row>
    <row r="13" spans="1:1" ht="12.75">
      <c r="A13" s="51" t="s">
        <v>40</v>
      </c>
    </row>
    <row r="14" spans="1:1" ht="12.75">
      <c r="A14" s="51" t="s">
        <v>97</v>
      </c>
    </row>
    <row r="15" spans="1:1" ht="12.75">
      <c r="A15" s="51" t="s">
        <v>41</v>
      </c>
    </row>
    <row r="16" spans="1:1" ht="12.75">
      <c r="A16" s="51" t="s">
        <v>98</v>
      </c>
    </row>
    <row r="17" spans="1:1" ht="12.75">
      <c r="A17" s="51" t="s">
        <v>53</v>
      </c>
    </row>
    <row r="18" spans="1:1" ht="12.75">
      <c r="A18" s="51" t="s">
        <v>99</v>
      </c>
    </row>
    <row r="19" spans="1:1" ht="12.75">
      <c r="A19"/>
    </row>
    <row r="20" spans="1:1" ht="12.75">
      <c r="A20" s="50" t="s">
        <v>100</v>
      </c>
    </row>
    <row r="21" spans="1:1" ht="12.75">
      <c r="A21" s="50" t="s">
        <v>101</v>
      </c>
    </row>
    <row r="22" spans="1:1" ht="25.5">
      <c r="A22" s="51" t="s">
        <v>102</v>
      </c>
    </row>
    <row r="23" spans="1:1" ht="12.75">
      <c r="A23" s="51"/>
    </row>
    <row r="24" spans="1:1" ht="12.75">
      <c r="A24" s="50" t="s">
        <v>103</v>
      </c>
    </row>
    <row r="25" spans="1:1" ht="12.75">
      <c r="A25"/>
    </row>
    <row r="26" spans="1:1" ht="12.75">
      <c r="A26" s="51" t="s">
        <v>104</v>
      </c>
    </row>
    <row r="27" spans="1:1" ht="12.75">
      <c r="A27"/>
    </row>
    <row r="28" spans="1:1" ht="12.75">
      <c r="A28" s="51" t="s">
        <v>105</v>
      </c>
    </row>
    <row r="29" spans="1:1" s="53" customFormat="1" ht="12.75">
      <c r="A29"/>
    </row>
    <row r="30" spans="1:1" ht="12.75">
      <c r="A30" s="51" t="s">
        <v>108</v>
      </c>
    </row>
    <row r="31" spans="1:1" ht="12.75">
      <c r="A31"/>
    </row>
    <row r="32" spans="1:1" ht="12.75">
      <c r="A32" s="51" t="s">
        <v>106</v>
      </c>
    </row>
    <row r="33" spans="1:13" ht="12.75">
      <c r="A33"/>
    </row>
    <row r="34" spans="1:13" ht="12.75">
      <c r="A34" s="51"/>
    </row>
    <row r="35" spans="1:13" ht="12.75">
      <c r="A35"/>
      <c r="L35" s="61"/>
    </row>
    <row r="36" spans="1:13" ht="12.75">
      <c r="A36" s="52" t="s">
        <v>107</v>
      </c>
      <c r="L36" s="61"/>
      <c r="M36" s="9"/>
    </row>
    <row r="37" spans="1:13" ht="12.75">
      <c r="A37" s="106"/>
      <c r="K37" s="74"/>
      <c r="L37" s="74"/>
      <c r="M37" s="74"/>
    </row>
    <row r="38" spans="1:13" ht="12.75">
      <c r="A38" s="116" t="s">
        <v>187</v>
      </c>
      <c r="K38" s="74"/>
      <c r="L38" s="74"/>
      <c r="M38" s="74"/>
    </row>
    <row r="39" spans="1:13" ht="12.75">
      <c r="A39" s="119" t="s">
        <v>229</v>
      </c>
      <c r="L39" s="61"/>
      <c r="M39" s="9"/>
    </row>
    <row r="40" spans="1:13" ht="12.75">
      <c r="A40" s="102" t="s">
        <v>201</v>
      </c>
      <c r="L40" s="61"/>
      <c r="M40" s="9"/>
    </row>
    <row r="41" spans="1:13" ht="12.75">
      <c r="A41" s="102" t="s">
        <v>203</v>
      </c>
      <c r="L41" s="61"/>
      <c r="M41" s="9"/>
    </row>
    <row r="42" spans="1:13" ht="12.75">
      <c r="A42" s="102" t="s">
        <v>222</v>
      </c>
      <c r="L42" s="61"/>
      <c r="M42" s="9"/>
    </row>
    <row r="43" spans="1:13" ht="12.75">
      <c r="A43" s="102" t="s">
        <v>221</v>
      </c>
      <c r="L43" s="61"/>
      <c r="M43" s="9"/>
    </row>
    <row r="44" spans="1:13" ht="12.75">
      <c r="A44" s="102" t="s">
        <v>226</v>
      </c>
      <c r="L44" s="61"/>
      <c r="M44" s="9"/>
    </row>
    <row r="45" spans="1:13" ht="12.75">
      <c r="A45" s="115" t="s">
        <v>227</v>
      </c>
      <c r="L45" s="61"/>
      <c r="M45" s="9"/>
    </row>
    <row r="46" spans="1:13" ht="12.75">
      <c r="A46" s="102" t="s">
        <v>230</v>
      </c>
      <c r="L46" s="61"/>
      <c r="M46" s="9"/>
    </row>
    <row r="47" spans="1:13" ht="12.75">
      <c r="A47" s="115" t="s">
        <v>231</v>
      </c>
      <c r="L47" s="61"/>
      <c r="M47" s="9"/>
    </row>
    <row r="48" spans="1:13" ht="12.75">
      <c r="A48" s="102" t="s">
        <v>188</v>
      </c>
      <c r="L48" s="61"/>
      <c r="M48" s="9"/>
    </row>
    <row r="49" spans="11:13">
      <c r="L49" s="61"/>
      <c r="M49" s="9"/>
    </row>
    <row r="50" spans="11:13">
      <c r="L50" s="61"/>
      <c r="M50" s="9"/>
    </row>
    <row r="51" spans="11:13">
      <c r="L51" s="61"/>
      <c r="M51" s="9"/>
    </row>
    <row r="52" spans="11:13">
      <c r="L52" s="61"/>
      <c r="M52" s="9"/>
    </row>
    <row r="53" spans="11:13">
      <c r="L53" s="61"/>
      <c r="M53" s="9"/>
    </row>
    <row r="54" spans="11:13">
      <c r="L54" s="61"/>
      <c r="M54" s="9"/>
    </row>
    <row r="55" spans="11:13">
      <c r="K55" s="74"/>
      <c r="L55" s="74"/>
      <c r="M55" s="74"/>
    </row>
    <row r="56" spans="11:13">
      <c r="L56" s="61"/>
      <c r="M56" s="9"/>
    </row>
    <row r="57" spans="11:13">
      <c r="K57" s="74"/>
      <c r="L57" s="74"/>
      <c r="M57" s="74"/>
    </row>
    <row r="58" spans="11:13">
      <c r="K58" s="74"/>
      <c r="L58" s="74"/>
      <c r="M58" s="74"/>
    </row>
    <row r="59" spans="11:13">
      <c r="L59" s="61"/>
      <c r="M59" s="9"/>
    </row>
    <row r="60" spans="11:13">
      <c r="L60" s="61"/>
      <c r="M60" s="9"/>
    </row>
    <row r="61" spans="11:13">
      <c r="L61" s="61"/>
      <c r="M61" s="9"/>
    </row>
    <row r="62" spans="11:13">
      <c r="M62" s="9"/>
    </row>
    <row r="63" spans="11:13">
      <c r="M63" s="9"/>
    </row>
    <row r="64" spans="11:13">
      <c r="M64" s="9"/>
    </row>
    <row r="68" spans="2:2">
      <c r="B68" s="9"/>
    </row>
    <row r="69" spans="2:2">
      <c r="B69" s="9"/>
    </row>
    <row r="70" spans="2:2">
      <c r="B70" s="9"/>
    </row>
    <row r="71" spans="2:2">
      <c r="B71" s="9"/>
    </row>
    <row r="72" spans="2:2">
      <c r="B72" s="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83"/>
  <sheetViews>
    <sheetView zoomScaleNormal="100" workbookViewId="0">
      <selection activeCell="A32" sqref="A32:CN79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9.7109375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9.7109375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5.285156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9.7109375" style="1" hidden="1" customWidth="1" outlineLevel="1"/>
    <col min="53" max="53" width="4.8554687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855468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25"/>
      <c r="B1" s="86"/>
      <c r="C1" s="25"/>
      <c r="D1" s="26" t="s">
        <v>2</v>
      </c>
      <c r="E1" s="26" t="s">
        <v>2</v>
      </c>
      <c r="F1" s="26" t="s">
        <v>2</v>
      </c>
      <c r="G1" s="26" t="s">
        <v>2</v>
      </c>
      <c r="H1" s="26" t="s">
        <v>2</v>
      </c>
      <c r="I1" s="26" t="s">
        <v>2</v>
      </c>
      <c r="J1" s="26" t="s">
        <v>2</v>
      </c>
      <c r="K1" s="26" t="s">
        <v>2</v>
      </c>
      <c r="L1" s="26" t="s">
        <v>3</v>
      </c>
      <c r="M1" s="26" t="s">
        <v>3</v>
      </c>
      <c r="N1" s="26" t="s">
        <v>3</v>
      </c>
      <c r="O1" s="26" t="s">
        <v>3</v>
      </c>
      <c r="P1" s="26" t="s">
        <v>3</v>
      </c>
      <c r="Q1" s="26" t="s">
        <v>3</v>
      </c>
      <c r="R1" s="26" t="s">
        <v>3</v>
      </c>
      <c r="S1" s="26" t="s">
        <v>3</v>
      </c>
      <c r="T1" s="26" t="s">
        <v>4</v>
      </c>
      <c r="U1" s="26" t="s">
        <v>4</v>
      </c>
      <c r="V1" s="26" t="s">
        <v>4</v>
      </c>
      <c r="W1" s="26" t="s">
        <v>4</v>
      </c>
      <c r="X1" s="26" t="s">
        <v>4</v>
      </c>
      <c r="Y1" s="26" t="s">
        <v>4</v>
      </c>
      <c r="Z1" s="26" t="s">
        <v>4</v>
      </c>
      <c r="AA1" s="26" t="s">
        <v>4</v>
      </c>
      <c r="AB1" s="26" t="s">
        <v>5</v>
      </c>
      <c r="AC1" s="26" t="s">
        <v>5</v>
      </c>
      <c r="AD1" s="26" t="s">
        <v>5</v>
      </c>
      <c r="AE1" s="26" t="s">
        <v>5</v>
      </c>
      <c r="AF1" s="26" t="s">
        <v>5</v>
      </c>
      <c r="AG1" s="26" t="s">
        <v>5</v>
      </c>
      <c r="AH1" s="26" t="s">
        <v>5</v>
      </c>
      <c r="AI1" s="26" t="s">
        <v>5</v>
      </c>
      <c r="AJ1" s="26" t="s">
        <v>6</v>
      </c>
      <c r="AK1" s="26" t="s">
        <v>6</v>
      </c>
      <c r="AL1" s="26" t="s">
        <v>6</v>
      </c>
      <c r="AM1" s="26" t="s">
        <v>6</v>
      </c>
      <c r="AN1" s="26" t="s">
        <v>6</v>
      </c>
      <c r="AO1" s="26" t="s">
        <v>6</v>
      </c>
      <c r="AP1" s="26" t="s">
        <v>6</v>
      </c>
      <c r="AQ1" s="26" t="s">
        <v>6</v>
      </c>
      <c r="AR1" s="26" t="s">
        <v>7</v>
      </c>
      <c r="AS1" s="26" t="s">
        <v>7</v>
      </c>
      <c r="AT1" s="26" t="s">
        <v>7</v>
      </c>
      <c r="AU1" s="26" t="s">
        <v>7</v>
      </c>
      <c r="AV1" s="26" t="s">
        <v>7</v>
      </c>
      <c r="AW1" s="26" t="s">
        <v>7</v>
      </c>
      <c r="AX1" s="26" t="s">
        <v>7</v>
      </c>
      <c r="AY1" s="26" t="s">
        <v>7</v>
      </c>
      <c r="AZ1" s="26" t="s">
        <v>8</v>
      </c>
      <c r="BA1" s="26" t="s">
        <v>8</v>
      </c>
      <c r="BB1" s="26" t="s">
        <v>8</v>
      </c>
      <c r="BC1" s="26" t="s">
        <v>8</v>
      </c>
      <c r="BD1" s="26" t="s">
        <v>8</v>
      </c>
      <c r="BE1" s="26" t="s">
        <v>8</v>
      </c>
      <c r="BF1" s="26" t="s">
        <v>8</v>
      </c>
      <c r="BG1" s="26" t="s">
        <v>8</v>
      </c>
      <c r="BH1" s="26" t="s">
        <v>9</v>
      </c>
      <c r="BI1" s="26" t="s">
        <v>9</v>
      </c>
      <c r="BJ1" s="26" t="s">
        <v>9</v>
      </c>
      <c r="BK1" s="26" t="s">
        <v>9</v>
      </c>
      <c r="BL1" s="26" t="s">
        <v>9</v>
      </c>
      <c r="BM1" s="26" t="s">
        <v>9</v>
      </c>
      <c r="BN1" s="26" t="s">
        <v>9</v>
      </c>
      <c r="BO1" s="26" t="s">
        <v>9</v>
      </c>
      <c r="BP1" s="26" t="s">
        <v>10</v>
      </c>
      <c r="BQ1" s="26" t="s">
        <v>10</v>
      </c>
      <c r="BR1" s="26" t="s">
        <v>10</v>
      </c>
      <c r="BS1" s="26" t="s">
        <v>10</v>
      </c>
      <c r="BT1" s="26" t="s">
        <v>10</v>
      </c>
      <c r="BU1" s="26" t="s">
        <v>10</v>
      </c>
      <c r="BV1" s="26" t="s">
        <v>10</v>
      </c>
      <c r="BW1" s="26" t="s">
        <v>10</v>
      </c>
      <c r="BX1" s="26" t="s">
        <v>23</v>
      </c>
      <c r="BY1" s="26" t="s">
        <v>23</v>
      </c>
      <c r="BZ1" s="26" t="s">
        <v>23</v>
      </c>
      <c r="CA1" s="26" t="s">
        <v>23</v>
      </c>
      <c r="CB1" s="26" t="s">
        <v>23</v>
      </c>
      <c r="CC1" s="26" t="s">
        <v>23</v>
      </c>
      <c r="CD1" s="26" t="s">
        <v>23</v>
      </c>
      <c r="CE1" s="26" t="s">
        <v>23</v>
      </c>
      <c r="CF1" s="26" t="s">
        <v>133</v>
      </c>
      <c r="CG1" s="26" t="s">
        <v>133</v>
      </c>
      <c r="CH1" s="26" t="s">
        <v>133</v>
      </c>
      <c r="CI1" s="26" t="s">
        <v>133</v>
      </c>
      <c r="CJ1" s="26" t="s">
        <v>133</v>
      </c>
      <c r="CK1" s="26" t="s">
        <v>133</v>
      </c>
      <c r="CL1" s="26" t="s">
        <v>133</v>
      </c>
      <c r="CM1" s="26" t="s">
        <v>133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6" customFormat="1">
      <c r="A2" s="78" t="s">
        <v>16</v>
      </c>
      <c r="B2" s="78" t="s">
        <v>28</v>
      </c>
      <c r="C2" s="79" t="s">
        <v>21</v>
      </c>
      <c r="D2" s="80" t="s">
        <v>15</v>
      </c>
      <c r="E2" s="81" t="s">
        <v>11</v>
      </c>
      <c r="F2" s="78" t="s">
        <v>19</v>
      </c>
      <c r="G2" s="78" t="s">
        <v>12</v>
      </c>
      <c r="H2" s="78" t="s">
        <v>13</v>
      </c>
      <c r="I2" s="78" t="s">
        <v>1</v>
      </c>
      <c r="J2" s="78" t="s">
        <v>14</v>
      </c>
      <c r="K2" s="82" t="s">
        <v>0</v>
      </c>
      <c r="L2" s="80" t="s">
        <v>15</v>
      </c>
      <c r="M2" s="81" t="s">
        <v>11</v>
      </c>
      <c r="N2" s="78" t="s">
        <v>19</v>
      </c>
      <c r="O2" s="78" t="s">
        <v>12</v>
      </c>
      <c r="P2" s="78" t="s">
        <v>13</v>
      </c>
      <c r="Q2" s="78" t="s">
        <v>1</v>
      </c>
      <c r="R2" s="78" t="s">
        <v>14</v>
      </c>
      <c r="S2" s="82" t="s">
        <v>0</v>
      </c>
      <c r="T2" s="83" t="s">
        <v>24</v>
      </c>
      <c r="U2" s="81" t="s">
        <v>22</v>
      </c>
      <c r="V2" s="78" t="s">
        <v>19</v>
      </c>
      <c r="W2" s="78" t="s">
        <v>12</v>
      </c>
      <c r="X2" s="78" t="s">
        <v>13</v>
      </c>
      <c r="Y2" s="78" t="s">
        <v>1</v>
      </c>
      <c r="Z2" s="84" t="s">
        <v>14</v>
      </c>
      <c r="AA2" s="82" t="s">
        <v>0</v>
      </c>
      <c r="AB2" s="83" t="s">
        <v>24</v>
      </c>
      <c r="AC2" s="81" t="s">
        <v>22</v>
      </c>
      <c r="AD2" s="78" t="s">
        <v>19</v>
      </c>
      <c r="AE2" s="78" t="s">
        <v>12</v>
      </c>
      <c r="AF2" s="78" t="s">
        <v>13</v>
      </c>
      <c r="AG2" s="78" t="s">
        <v>1</v>
      </c>
      <c r="AH2" s="84" t="s">
        <v>14</v>
      </c>
      <c r="AI2" s="82" t="s">
        <v>0</v>
      </c>
      <c r="AJ2" s="83" t="s">
        <v>24</v>
      </c>
      <c r="AK2" s="81" t="s">
        <v>22</v>
      </c>
      <c r="AL2" s="78" t="s">
        <v>19</v>
      </c>
      <c r="AM2" s="78" t="s">
        <v>12</v>
      </c>
      <c r="AN2" s="78" t="s">
        <v>13</v>
      </c>
      <c r="AO2" s="78" t="s">
        <v>1</v>
      </c>
      <c r="AP2" s="84" t="s">
        <v>14</v>
      </c>
      <c r="AQ2" s="82" t="s">
        <v>0</v>
      </c>
      <c r="AR2" s="80" t="s">
        <v>24</v>
      </c>
      <c r="AS2" s="81" t="s">
        <v>25</v>
      </c>
      <c r="AT2" s="78" t="s">
        <v>19</v>
      </c>
      <c r="AU2" s="78" t="s">
        <v>12</v>
      </c>
      <c r="AV2" s="78" t="s">
        <v>13</v>
      </c>
      <c r="AW2" s="78" t="s">
        <v>1</v>
      </c>
      <c r="AX2" s="78" t="s">
        <v>14</v>
      </c>
      <c r="AY2" s="82" t="s">
        <v>0</v>
      </c>
      <c r="AZ2" s="80" t="s">
        <v>24</v>
      </c>
      <c r="BA2" s="81" t="s">
        <v>22</v>
      </c>
      <c r="BB2" s="78" t="s">
        <v>19</v>
      </c>
      <c r="BC2" s="78" t="s">
        <v>12</v>
      </c>
      <c r="BD2" s="78" t="s">
        <v>13</v>
      </c>
      <c r="BE2" s="78" t="s">
        <v>1</v>
      </c>
      <c r="BF2" s="78" t="s">
        <v>14</v>
      </c>
      <c r="BG2" s="82" t="s">
        <v>0</v>
      </c>
      <c r="BH2" s="80" t="s">
        <v>24</v>
      </c>
      <c r="BI2" s="81" t="s">
        <v>22</v>
      </c>
      <c r="BJ2" s="78" t="s">
        <v>19</v>
      </c>
      <c r="BK2" s="78" t="s">
        <v>12</v>
      </c>
      <c r="BL2" s="78" t="s">
        <v>13</v>
      </c>
      <c r="BM2" s="78" t="s">
        <v>1</v>
      </c>
      <c r="BN2" s="78" t="s">
        <v>14</v>
      </c>
      <c r="BO2" s="82" t="s">
        <v>0</v>
      </c>
      <c r="BP2" s="80" t="s">
        <v>15</v>
      </c>
      <c r="BQ2" s="81" t="s">
        <v>11</v>
      </c>
      <c r="BR2" s="78" t="s">
        <v>19</v>
      </c>
      <c r="BS2" s="78" t="s">
        <v>12</v>
      </c>
      <c r="BT2" s="78" t="s">
        <v>13</v>
      </c>
      <c r="BU2" s="78" t="s">
        <v>1</v>
      </c>
      <c r="BV2" s="78" t="s">
        <v>14</v>
      </c>
      <c r="BW2" s="82" t="s">
        <v>0</v>
      </c>
      <c r="BX2" s="83" t="s">
        <v>15</v>
      </c>
      <c r="BY2" s="81" t="s">
        <v>11</v>
      </c>
      <c r="BZ2" s="78" t="s">
        <v>19</v>
      </c>
      <c r="CA2" s="78" t="s">
        <v>12</v>
      </c>
      <c r="CB2" s="78" t="s">
        <v>13</v>
      </c>
      <c r="CC2" s="78" t="s">
        <v>1</v>
      </c>
      <c r="CD2" s="84" t="s">
        <v>14</v>
      </c>
      <c r="CE2" s="82" t="s">
        <v>0</v>
      </c>
      <c r="CF2" s="80" t="s">
        <v>15</v>
      </c>
      <c r="CG2" s="81" t="s">
        <v>11</v>
      </c>
      <c r="CH2" s="78" t="s">
        <v>19</v>
      </c>
      <c r="CI2" s="78" t="s">
        <v>12</v>
      </c>
      <c r="CJ2" s="78" t="s">
        <v>13</v>
      </c>
      <c r="CK2" s="78" t="s">
        <v>1</v>
      </c>
      <c r="CL2" s="78" t="s">
        <v>14</v>
      </c>
      <c r="CM2" s="82" t="s">
        <v>0</v>
      </c>
      <c r="CN2" s="92" t="s">
        <v>17</v>
      </c>
      <c r="CO2" s="92" t="s">
        <v>18</v>
      </c>
      <c r="CP2" s="93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1" t="s">
        <v>118</v>
      </c>
      <c r="B3" s="107">
        <v>1999</v>
      </c>
      <c r="C3" s="73" t="s">
        <v>125</v>
      </c>
      <c r="D3" s="33">
        <v>463</v>
      </c>
      <c r="E3" s="30">
        <f>D3*2.1</f>
        <v>972.30000000000007</v>
      </c>
      <c r="F3" s="4"/>
      <c r="G3" s="4"/>
      <c r="H3" s="4">
        <v>10</v>
      </c>
      <c r="I3" s="4">
        <v>120</v>
      </c>
      <c r="J3" s="4"/>
      <c r="K3" s="31">
        <f>SUM(D3:J3)-D3</f>
        <v>1102.3000000000002</v>
      </c>
      <c r="L3" s="33"/>
      <c r="M3" s="30">
        <f>L3*2.1</f>
        <v>0</v>
      </c>
      <c r="N3" s="4"/>
      <c r="O3" s="4"/>
      <c r="P3" s="4"/>
      <c r="Q3" s="4"/>
      <c r="R3" s="4"/>
      <c r="S3" s="31"/>
      <c r="T3" s="29">
        <v>538</v>
      </c>
      <c r="U3" s="30">
        <f>(T3)*1.98</f>
        <v>1065.24</v>
      </c>
      <c r="V3" s="4"/>
      <c r="W3" s="4"/>
      <c r="X3" s="4">
        <v>40</v>
      </c>
      <c r="Y3" s="4">
        <v>80</v>
      </c>
      <c r="Z3" s="32"/>
      <c r="AA3" s="31">
        <f>SUM(T3:Z3)-T3</f>
        <v>1185.24</v>
      </c>
      <c r="AB3" s="29">
        <v>555</v>
      </c>
      <c r="AC3" s="30">
        <f>(AB3)*1.98</f>
        <v>1098.9000000000001</v>
      </c>
      <c r="AD3" s="4"/>
      <c r="AE3" s="4"/>
      <c r="AF3" s="4">
        <v>800</v>
      </c>
      <c r="AG3" s="4">
        <v>100</v>
      </c>
      <c r="AH3" s="32"/>
      <c r="AI3" s="31">
        <f>SUM(AB3:AH3)-AB3</f>
        <v>1998.9</v>
      </c>
      <c r="AJ3" s="29">
        <v>586</v>
      </c>
      <c r="AK3" s="30">
        <f>(AJ3)*1.98</f>
        <v>1160.28</v>
      </c>
      <c r="AL3" s="4"/>
      <c r="AM3" s="4"/>
      <c r="AN3" s="4">
        <v>200</v>
      </c>
      <c r="AO3" s="4">
        <v>80</v>
      </c>
      <c r="AP3" s="32"/>
      <c r="AQ3" s="31">
        <f>SUM(AJ3:AP3)-AJ3</f>
        <v>1440.28</v>
      </c>
      <c r="AR3" s="29">
        <v>571</v>
      </c>
      <c r="AS3" s="36">
        <f>AR3*1.98</f>
        <v>1130.58</v>
      </c>
      <c r="AT3" s="4"/>
      <c r="AU3" s="4"/>
      <c r="AV3" s="4">
        <v>200</v>
      </c>
      <c r="AW3" s="4">
        <v>90</v>
      </c>
      <c r="AX3" s="4"/>
      <c r="AY3" s="31">
        <f>SUM(AR3:AX3)-AR3</f>
        <v>1420.58</v>
      </c>
      <c r="AZ3" s="33"/>
      <c r="BA3" s="36">
        <f>AZ3*1.98</f>
        <v>0</v>
      </c>
      <c r="BB3" s="4"/>
      <c r="BC3" s="4"/>
      <c r="BD3" s="4"/>
      <c r="BE3" s="4"/>
      <c r="BF3" s="4"/>
      <c r="BG3" s="31">
        <f>SUM(AZ3:BF3)-AZ3</f>
        <v>0</v>
      </c>
      <c r="BH3" s="33"/>
      <c r="BI3" s="30">
        <f>BH3*1.98</f>
        <v>0</v>
      </c>
      <c r="BJ3" s="4"/>
      <c r="BK3" s="4"/>
      <c r="BL3" s="4"/>
      <c r="BM3" s="4"/>
      <c r="BN3" s="4"/>
      <c r="BO3" s="31">
        <f>SUM(BH3:BN3)-BH3</f>
        <v>0</v>
      </c>
      <c r="BP3" s="33"/>
      <c r="BQ3" s="30">
        <f>BP3*2.1</f>
        <v>0</v>
      </c>
      <c r="BR3" s="4"/>
      <c r="BS3" s="4"/>
      <c r="BT3" s="4"/>
      <c r="BU3" s="4"/>
      <c r="BV3" s="4"/>
      <c r="BW3" s="31">
        <f>SUM(BP3:BV3)-BP3</f>
        <v>0</v>
      </c>
      <c r="BX3" s="29"/>
      <c r="BY3" s="30">
        <f>(BX3)*2.1</f>
        <v>0</v>
      </c>
      <c r="BZ3" s="4"/>
      <c r="CA3" s="4"/>
      <c r="CB3" s="4"/>
      <c r="CC3" s="4"/>
      <c r="CD3" s="32"/>
      <c r="CE3" s="31">
        <f>SUM(BX3:CD3)-BX3</f>
        <v>0</v>
      </c>
      <c r="CF3" s="33"/>
      <c r="CG3" s="30">
        <f>CF3*2.1</f>
        <v>0</v>
      </c>
      <c r="CH3" s="4"/>
      <c r="CI3" s="4"/>
      <c r="CJ3" s="4"/>
      <c r="CK3" s="4"/>
      <c r="CL3" s="4"/>
      <c r="CM3" s="31">
        <f>SUM(CF3:CL3)-CF3</f>
        <v>0</v>
      </c>
      <c r="CN3" s="59">
        <f>AVERAGE(DC3:DG3)</f>
        <v>1429.46</v>
      </c>
      <c r="CO3" s="75">
        <v>1</v>
      </c>
      <c r="CP3" s="29"/>
      <c r="CQ3" s="34">
        <f>K3</f>
        <v>1102.3000000000002</v>
      </c>
      <c r="CR3" s="34">
        <f>S3</f>
        <v>0</v>
      </c>
      <c r="CS3" s="34">
        <f t="shared" ref="CS3:CS17" si="0">AA3</f>
        <v>1185.24</v>
      </c>
      <c r="CT3" s="34">
        <f t="shared" ref="CT3:CT17" si="1">AI3</f>
        <v>1998.9</v>
      </c>
      <c r="CU3" s="34">
        <f t="shared" ref="CU3:CU17" si="2">AQ3</f>
        <v>1440.28</v>
      </c>
      <c r="CV3" s="34">
        <f t="shared" ref="CV3:CV17" si="3">AY3</f>
        <v>1420.58</v>
      </c>
      <c r="CW3" s="34">
        <f t="shared" ref="CW3:CW17" si="4">BG3</f>
        <v>0</v>
      </c>
      <c r="CX3" s="34">
        <f t="shared" ref="CX3:CX17" si="5">BO3</f>
        <v>0</v>
      </c>
      <c r="CY3" s="34">
        <f t="shared" ref="CY3:CY17" si="6">BW3</f>
        <v>0</v>
      </c>
      <c r="CZ3" s="34">
        <f t="shared" ref="CZ3:CZ17" si="7">CE3</f>
        <v>0</v>
      </c>
      <c r="DA3" s="34">
        <f t="shared" ref="DA3:DA17" si="8">CM3</f>
        <v>0</v>
      </c>
      <c r="DB3" s="34"/>
      <c r="DC3" s="34">
        <f t="shared" ref="DC3:DC27" si="9">LARGE($CQ3:$DA3,1)</f>
        <v>1998.9</v>
      </c>
      <c r="DD3" s="34">
        <f t="shared" ref="DD3:DD27" si="10">LARGE($CQ3:$DA3,2)</f>
        <v>1440.28</v>
      </c>
      <c r="DE3" s="34">
        <f t="shared" ref="DE3:DE27" si="11">LARGE($CQ3:$DA3,3)</f>
        <v>1420.58</v>
      </c>
      <c r="DF3" s="34">
        <f t="shared" ref="DF3:DF27" si="12">LARGE($CQ3:$DA3,4)</f>
        <v>1185.24</v>
      </c>
      <c r="DG3" s="34">
        <f t="shared" ref="DG3:DG27" si="13">LARGE($CQ3:$DA3,5)</f>
        <v>1102.3000000000002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20" t="s">
        <v>115</v>
      </c>
      <c r="B4" s="107">
        <v>1988</v>
      </c>
      <c r="C4" s="23" t="s">
        <v>58</v>
      </c>
      <c r="D4" s="33">
        <v>508</v>
      </c>
      <c r="E4" s="30">
        <f>D4*2.1</f>
        <v>1066.8</v>
      </c>
      <c r="F4" s="4"/>
      <c r="G4" s="4"/>
      <c r="H4" s="4">
        <v>100</v>
      </c>
      <c r="I4" s="4">
        <v>120</v>
      </c>
      <c r="J4" s="4"/>
      <c r="K4" s="31">
        <f>SUM(D4:J4)-D4</f>
        <v>1286.8</v>
      </c>
      <c r="L4" s="33"/>
      <c r="M4" s="30">
        <f>L4*2.1</f>
        <v>0</v>
      </c>
      <c r="N4" s="4"/>
      <c r="O4" s="4"/>
      <c r="P4" s="4"/>
      <c r="Q4" s="4"/>
      <c r="R4" s="4"/>
      <c r="S4" s="31"/>
      <c r="T4" s="29"/>
      <c r="U4" s="30">
        <f>(T4)*1.98</f>
        <v>0</v>
      </c>
      <c r="V4" s="4"/>
      <c r="W4" s="4"/>
      <c r="X4" s="4"/>
      <c r="Y4" s="4"/>
      <c r="Z4" s="32"/>
      <c r="AA4" s="31">
        <f>SUM(T4:Z4)-T4</f>
        <v>0</v>
      </c>
      <c r="AB4" s="29">
        <v>535</v>
      </c>
      <c r="AC4" s="30">
        <f>(AB4)*1.98</f>
        <v>1059.3</v>
      </c>
      <c r="AD4" s="4"/>
      <c r="AE4" s="4"/>
      <c r="AF4" s="4">
        <v>80</v>
      </c>
      <c r="AG4" s="4">
        <v>100</v>
      </c>
      <c r="AH4" s="32"/>
      <c r="AI4" s="31">
        <f>SUM(AB4:AH4)-AB4</f>
        <v>1239.3</v>
      </c>
      <c r="AJ4" s="29">
        <v>563</v>
      </c>
      <c r="AK4" s="30">
        <f>(AJ4)*1.98</f>
        <v>1114.74</v>
      </c>
      <c r="AL4" s="4"/>
      <c r="AM4" s="4"/>
      <c r="AN4" s="4">
        <v>100</v>
      </c>
      <c r="AO4" s="4">
        <v>80</v>
      </c>
      <c r="AP4" s="32"/>
      <c r="AQ4" s="31">
        <f>SUM(AJ4:AP4)-AJ4</f>
        <v>1294.74</v>
      </c>
      <c r="AR4" s="29">
        <v>583</v>
      </c>
      <c r="AS4" s="30">
        <f>AR4*1.98</f>
        <v>1154.3399999999999</v>
      </c>
      <c r="AT4" s="29"/>
      <c r="AU4" s="4"/>
      <c r="AV4" s="4">
        <v>300</v>
      </c>
      <c r="AW4" s="4">
        <v>90</v>
      </c>
      <c r="AX4" s="4"/>
      <c r="AY4" s="31">
        <f>SUM(AR4:AX4)-AR4</f>
        <v>1544.3400000000001</v>
      </c>
      <c r="AZ4" s="4"/>
      <c r="BA4" s="30">
        <f>AZ4*1.98</f>
        <v>0</v>
      </c>
      <c r="BB4" s="29"/>
      <c r="BC4" s="4"/>
      <c r="BD4" s="4"/>
      <c r="BE4" s="4"/>
      <c r="BF4" s="4"/>
      <c r="BG4" s="31">
        <f>SUM(AZ4:BF4)-AZ4</f>
        <v>0</v>
      </c>
      <c r="BH4" s="33"/>
      <c r="BI4" s="30">
        <f>BH4*1.98</f>
        <v>0</v>
      </c>
      <c r="BJ4" s="4"/>
      <c r="BK4" s="4"/>
      <c r="BL4" s="4"/>
      <c r="BM4" s="4"/>
      <c r="BN4" s="4"/>
      <c r="BO4" s="31">
        <f>SUM(BH4:BN4)-BH4</f>
        <v>0</v>
      </c>
      <c r="BP4" s="33"/>
      <c r="BQ4" s="30">
        <f>BP4*2.1</f>
        <v>0</v>
      </c>
      <c r="BR4" s="4"/>
      <c r="BS4" s="4"/>
      <c r="BT4" s="4"/>
      <c r="BU4" s="4"/>
      <c r="BV4" s="4"/>
      <c r="BW4" s="31">
        <f>SUM(BP4:BV4)-BP4</f>
        <v>0</v>
      </c>
      <c r="BX4" s="29"/>
      <c r="BY4" s="30">
        <f>(BX4)*2.1</f>
        <v>0</v>
      </c>
      <c r="BZ4" s="4"/>
      <c r="CA4" s="4"/>
      <c r="CB4" s="4"/>
      <c r="CC4" s="4"/>
      <c r="CD4" s="32"/>
      <c r="CE4" s="31">
        <f>SUM(BX4:CD4)-BX4</f>
        <v>0</v>
      </c>
      <c r="CF4" s="33"/>
      <c r="CG4" s="30">
        <f>CF4*2.1</f>
        <v>0</v>
      </c>
      <c r="CH4" s="4"/>
      <c r="CI4" s="4"/>
      <c r="CJ4" s="4"/>
      <c r="CK4" s="4"/>
      <c r="CL4" s="4"/>
      <c r="CM4" s="31">
        <f>SUM(CF4:CL4)-CF4</f>
        <v>0</v>
      </c>
      <c r="CN4" s="59">
        <f>AVERAGE(DC4:DG4)</f>
        <v>1073.0360000000001</v>
      </c>
      <c r="CO4" s="75">
        <v>2</v>
      </c>
      <c r="CP4" s="29"/>
      <c r="CQ4" s="34">
        <f t="shared" ref="CQ4:CQ17" si="14">K4</f>
        <v>1286.8</v>
      </c>
      <c r="CR4" s="34">
        <f t="shared" ref="CR4:CR17" si="15">S4</f>
        <v>0</v>
      </c>
      <c r="CS4" s="34">
        <f t="shared" si="0"/>
        <v>0</v>
      </c>
      <c r="CT4" s="34">
        <f t="shared" si="1"/>
        <v>1239.3</v>
      </c>
      <c r="CU4" s="34">
        <f t="shared" si="2"/>
        <v>1294.74</v>
      </c>
      <c r="CV4" s="34">
        <f t="shared" si="3"/>
        <v>1544.3400000000001</v>
      </c>
      <c r="CW4" s="34">
        <f t="shared" si="4"/>
        <v>0</v>
      </c>
      <c r="CX4" s="34">
        <f t="shared" si="5"/>
        <v>0</v>
      </c>
      <c r="CY4" s="34">
        <f t="shared" si="6"/>
        <v>0</v>
      </c>
      <c r="CZ4" s="34">
        <f t="shared" si="7"/>
        <v>0</v>
      </c>
      <c r="DA4" s="34">
        <f t="shared" si="8"/>
        <v>0</v>
      </c>
      <c r="DB4" s="34"/>
      <c r="DC4" s="34">
        <f t="shared" si="9"/>
        <v>1544.3400000000001</v>
      </c>
      <c r="DD4" s="34">
        <f t="shared" si="10"/>
        <v>1294.74</v>
      </c>
      <c r="DE4" s="34">
        <f t="shared" si="11"/>
        <v>1286.8</v>
      </c>
      <c r="DF4" s="34">
        <f t="shared" si="12"/>
        <v>1239.3</v>
      </c>
      <c r="DG4" s="34">
        <f t="shared" si="13"/>
        <v>0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20" t="s">
        <v>44</v>
      </c>
      <c r="B5" s="107">
        <v>1955</v>
      </c>
      <c r="C5" s="23" t="s">
        <v>33</v>
      </c>
      <c r="D5" s="33">
        <v>506</v>
      </c>
      <c r="E5" s="30">
        <f>D5*2.1</f>
        <v>1062.6000000000001</v>
      </c>
      <c r="F5" s="4"/>
      <c r="G5" s="4"/>
      <c r="H5" s="4">
        <v>30</v>
      </c>
      <c r="I5" s="4">
        <v>120</v>
      </c>
      <c r="J5" s="4"/>
      <c r="K5" s="31">
        <f>SUM(D5:J5)-D5</f>
        <v>1212.6000000000001</v>
      </c>
      <c r="L5" s="33"/>
      <c r="M5" s="30">
        <f>L5*2.1</f>
        <v>0</v>
      </c>
      <c r="N5" s="4"/>
      <c r="O5" s="4"/>
      <c r="P5" s="4"/>
      <c r="Q5" s="4"/>
      <c r="R5" s="4"/>
      <c r="S5" s="31"/>
      <c r="T5" s="29"/>
      <c r="U5" s="30">
        <f>(T5)*1.98</f>
        <v>0</v>
      </c>
      <c r="V5" s="4"/>
      <c r="W5" s="4"/>
      <c r="X5" s="4"/>
      <c r="Y5" s="4"/>
      <c r="Z5" s="32"/>
      <c r="AA5" s="31">
        <f>SUM(T5:Z5)-T5</f>
        <v>0</v>
      </c>
      <c r="AB5" s="29">
        <v>500</v>
      </c>
      <c r="AC5" s="30">
        <f>(AB5)*1.98</f>
        <v>990</v>
      </c>
      <c r="AD5" s="4"/>
      <c r="AE5" s="4"/>
      <c r="AF5" s="4"/>
      <c r="AG5" s="4">
        <v>100</v>
      </c>
      <c r="AH5" s="32"/>
      <c r="AI5" s="31">
        <f>SUM(AB5:AH5)-AB5</f>
        <v>1090</v>
      </c>
      <c r="AJ5" s="29">
        <v>454</v>
      </c>
      <c r="AK5" s="30">
        <f>(AJ5)*1.98</f>
        <v>898.92</v>
      </c>
      <c r="AL5" s="4"/>
      <c r="AM5" s="4"/>
      <c r="AN5" s="4">
        <v>30</v>
      </c>
      <c r="AO5" s="4">
        <v>80</v>
      </c>
      <c r="AP5" s="32"/>
      <c r="AQ5" s="31">
        <f>SUM(AJ5:AP5)-AJ5</f>
        <v>1008.9200000000001</v>
      </c>
      <c r="AR5" s="29">
        <v>504</v>
      </c>
      <c r="AS5" s="30">
        <f>AR5*1.98</f>
        <v>997.92</v>
      </c>
      <c r="AT5" s="29"/>
      <c r="AU5" s="4"/>
      <c r="AV5" s="4">
        <v>30</v>
      </c>
      <c r="AW5" s="4">
        <v>90</v>
      </c>
      <c r="AX5" s="4"/>
      <c r="AY5" s="31">
        <f>SUM(AR5:AX5)-AR5</f>
        <v>1117.92</v>
      </c>
      <c r="AZ5" s="4"/>
      <c r="BA5" s="30">
        <f>AZ5*1.98</f>
        <v>0</v>
      </c>
      <c r="BB5" s="29"/>
      <c r="BC5" s="4"/>
      <c r="BD5" s="4"/>
      <c r="BE5" s="4"/>
      <c r="BF5" s="4"/>
      <c r="BG5" s="31">
        <f>SUM(AZ5:BF5)-AZ5</f>
        <v>0</v>
      </c>
      <c r="BH5" s="33"/>
      <c r="BI5" s="30">
        <f>BH5*1.98</f>
        <v>0</v>
      </c>
      <c r="BJ5" s="4"/>
      <c r="BK5" s="4"/>
      <c r="BL5" s="4"/>
      <c r="BM5" s="4"/>
      <c r="BN5" s="4"/>
      <c r="BO5" s="31">
        <f>SUM(BH5:BN5)-BH5</f>
        <v>0</v>
      </c>
      <c r="BP5" s="33"/>
      <c r="BQ5" s="30">
        <f>BP5*2.1</f>
        <v>0</v>
      </c>
      <c r="BR5" s="4"/>
      <c r="BS5" s="4"/>
      <c r="BT5" s="4"/>
      <c r="BU5" s="4"/>
      <c r="BV5" s="4"/>
      <c r="BW5" s="31">
        <f>SUM(BP5:BV5)-BP5</f>
        <v>0</v>
      </c>
      <c r="BX5" s="29"/>
      <c r="BY5" s="30">
        <f>(BX5)*2.1</f>
        <v>0</v>
      </c>
      <c r="BZ5" s="4"/>
      <c r="CA5" s="4"/>
      <c r="CB5" s="4"/>
      <c r="CC5" s="4"/>
      <c r="CD5" s="32"/>
      <c r="CE5" s="31">
        <f>SUM(BX5:CD5)-BX5</f>
        <v>0</v>
      </c>
      <c r="CF5" s="33"/>
      <c r="CG5" s="30">
        <f>CF5*2.1</f>
        <v>0</v>
      </c>
      <c r="CH5" s="4"/>
      <c r="CI5" s="4"/>
      <c r="CJ5" s="4"/>
      <c r="CK5" s="4"/>
      <c r="CL5" s="4"/>
      <c r="CM5" s="31">
        <f>SUM(CF5:CL5)-CF5</f>
        <v>0</v>
      </c>
      <c r="CN5" s="59">
        <f>AVERAGE(DC5:DG5)</f>
        <v>885.88800000000015</v>
      </c>
      <c r="CO5" s="75">
        <v>4</v>
      </c>
      <c r="CP5" s="29"/>
      <c r="CQ5" s="34">
        <f t="shared" si="14"/>
        <v>1212.6000000000001</v>
      </c>
      <c r="CR5" s="34">
        <f t="shared" si="15"/>
        <v>0</v>
      </c>
      <c r="CS5" s="34">
        <f t="shared" si="0"/>
        <v>0</v>
      </c>
      <c r="CT5" s="34">
        <f t="shared" si="1"/>
        <v>1090</v>
      </c>
      <c r="CU5" s="34">
        <f t="shared" si="2"/>
        <v>1008.9200000000001</v>
      </c>
      <c r="CV5" s="34">
        <f t="shared" si="3"/>
        <v>1117.92</v>
      </c>
      <c r="CW5" s="34">
        <f t="shared" si="4"/>
        <v>0</v>
      </c>
      <c r="CX5" s="34">
        <f t="shared" si="5"/>
        <v>0</v>
      </c>
      <c r="CY5" s="34">
        <f t="shared" si="6"/>
        <v>0</v>
      </c>
      <c r="CZ5" s="34">
        <f t="shared" si="7"/>
        <v>0</v>
      </c>
      <c r="DA5" s="34">
        <f t="shared" si="8"/>
        <v>0</v>
      </c>
      <c r="DB5" s="34"/>
      <c r="DC5" s="34">
        <f t="shared" si="9"/>
        <v>1212.6000000000001</v>
      </c>
      <c r="DD5" s="34">
        <f t="shared" si="10"/>
        <v>1117.92</v>
      </c>
      <c r="DE5" s="34">
        <f t="shared" si="11"/>
        <v>1090</v>
      </c>
      <c r="DF5" s="34">
        <f t="shared" si="12"/>
        <v>1008.9200000000001</v>
      </c>
      <c r="DG5" s="34">
        <f t="shared" si="13"/>
        <v>0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72" t="s">
        <v>89</v>
      </c>
      <c r="B6" s="107">
        <v>2000</v>
      </c>
      <c r="C6" s="73" t="s">
        <v>125</v>
      </c>
      <c r="D6" s="33">
        <v>525</v>
      </c>
      <c r="E6" s="30">
        <f>D6*2.1</f>
        <v>1102.5</v>
      </c>
      <c r="F6" s="4"/>
      <c r="G6" s="4"/>
      <c r="H6" s="4">
        <v>80</v>
      </c>
      <c r="I6" s="4">
        <v>120</v>
      </c>
      <c r="J6" s="4"/>
      <c r="K6" s="31">
        <f>SUM(D6:J6)-D6</f>
        <v>1302.5</v>
      </c>
      <c r="L6" s="33"/>
      <c r="M6" s="30">
        <f>L6*2.1</f>
        <v>0</v>
      </c>
      <c r="N6" s="4"/>
      <c r="O6" s="4"/>
      <c r="P6" s="4"/>
      <c r="Q6" s="4"/>
      <c r="R6" s="4"/>
      <c r="S6" s="31"/>
      <c r="T6" s="29"/>
      <c r="U6" s="30">
        <f>(T6)*1.98</f>
        <v>0</v>
      </c>
      <c r="V6" s="4"/>
      <c r="W6" s="4"/>
      <c r="X6" s="4"/>
      <c r="Y6" s="4"/>
      <c r="Z6" s="32"/>
      <c r="AA6" s="31">
        <f>SUM(T6:Z6)-T6</f>
        <v>0</v>
      </c>
      <c r="AB6" s="29">
        <v>547</v>
      </c>
      <c r="AC6" s="30">
        <f>(AB6)*1.98</f>
        <v>1083.06</v>
      </c>
      <c r="AD6" s="4"/>
      <c r="AE6" s="4"/>
      <c r="AF6" s="4">
        <v>300</v>
      </c>
      <c r="AG6" s="4">
        <v>100</v>
      </c>
      <c r="AH6" s="32"/>
      <c r="AI6" s="31">
        <f>SUM(AB6:AH6)-AB6</f>
        <v>1483.06</v>
      </c>
      <c r="AJ6" s="29"/>
      <c r="AK6" s="30">
        <f>(AJ6)*1.98</f>
        <v>0</v>
      </c>
      <c r="AL6" s="4"/>
      <c r="AM6" s="4"/>
      <c r="AN6" s="4"/>
      <c r="AO6" s="4"/>
      <c r="AP6" s="32"/>
      <c r="AQ6" s="31">
        <f>SUM(AJ6:AP6)-AJ6</f>
        <v>0</v>
      </c>
      <c r="AR6" s="29">
        <v>539</v>
      </c>
      <c r="AS6" s="30">
        <f>AR6*1.98</f>
        <v>1067.22</v>
      </c>
      <c r="AT6" s="29"/>
      <c r="AU6" s="4"/>
      <c r="AV6" s="4">
        <v>100</v>
      </c>
      <c r="AW6" s="4">
        <v>90</v>
      </c>
      <c r="AX6" s="4"/>
      <c r="AY6" s="31">
        <f>SUM(AR6:AX6)-AR6</f>
        <v>1257.22</v>
      </c>
      <c r="AZ6" s="4"/>
      <c r="BA6" s="30">
        <f>AZ6*1.98</f>
        <v>0</v>
      </c>
      <c r="BB6" s="29"/>
      <c r="BC6" s="4"/>
      <c r="BD6" s="4"/>
      <c r="BE6" s="4"/>
      <c r="BF6" s="4"/>
      <c r="BG6" s="31">
        <f>SUM(AZ6:BF6)-AZ6</f>
        <v>0</v>
      </c>
      <c r="BH6" s="33"/>
      <c r="BI6" s="30">
        <f>BH6*1.98</f>
        <v>0</v>
      </c>
      <c r="BJ6" s="4"/>
      <c r="BK6" s="4"/>
      <c r="BL6" s="4"/>
      <c r="BM6" s="4"/>
      <c r="BN6" s="4"/>
      <c r="BO6" s="31">
        <f>SUM(BH6:BN6)-BH6</f>
        <v>0</v>
      </c>
      <c r="BP6" s="33"/>
      <c r="BQ6" s="30">
        <f>BP6*2.1</f>
        <v>0</v>
      </c>
      <c r="BR6" s="4"/>
      <c r="BS6" s="4"/>
      <c r="BT6" s="4"/>
      <c r="BU6" s="4"/>
      <c r="BV6" s="4"/>
      <c r="BW6" s="31">
        <f>SUM(BP6:BV6)-BP6</f>
        <v>0</v>
      </c>
      <c r="BX6" s="29"/>
      <c r="BY6" s="30">
        <f>(BX6)*2.1</f>
        <v>0</v>
      </c>
      <c r="BZ6" s="4"/>
      <c r="CA6" s="4"/>
      <c r="CB6" s="4"/>
      <c r="CC6" s="4"/>
      <c r="CD6" s="32"/>
      <c r="CE6" s="31">
        <f>SUM(BX6:CD6)-BX6</f>
        <v>0</v>
      </c>
      <c r="CF6" s="33"/>
      <c r="CG6" s="30">
        <f>CF6*2.1</f>
        <v>0</v>
      </c>
      <c r="CH6" s="4"/>
      <c r="CI6" s="4"/>
      <c r="CJ6" s="4"/>
      <c r="CK6" s="4"/>
      <c r="CL6" s="4"/>
      <c r="CM6" s="31">
        <f>SUM(CF6:CL6)-CF6</f>
        <v>0</v>
      </c>
      <c r="CN6" s="59">
        <f>AVERAGE(DC6:DG6)</f>
        <v>808.55599999999993</v>
      </c>
      <c r="CO6" s="75">
        <v>3</v>
      </c>
      <c r="CP6" s="29"/>
      <c r="CQ6" s="34">
        <f t="shared" si="14"/>
        <v>1302.5</v>
      </c>
      <c r="CR6" s="34">
        <f t="shared" si="15"/>
        <v>0</v>
      </c>
      <c r="CS6" s="34">
        <f t="shared" si="0"/>
        <v>0</v>
      </c>
      <c r="CT6" s="34">
        <f t="shared" si="1"/>
        <v>1483.06</v>
      </c>
      <c r="CU6" s="34">
        <f t="shared" si="2"/>
        <v>0</v>
      </c>
      <c r="CV6" s="34">
        <f t="shared" si="3"/>
        <v>1257.22</v>
      </c>
      <c r="CW6" s="34">
        <f t="shared" si="4"/>
        <v>0</v>
      </c>
      <c r="CX6" s="34">
        <f t="shared" si="5"/>
        <v>0</v>
      </c>
      <c r="CY6" s="34">
        <f t="shared" si="6"/>
        <v>0</v>
      </c>
      <c r="CZ6" s="34">
        <f t="shared" si="7"/>
        <v>0</v>
      </c>
      <c r="DA6" s="34">
        <f t="shared" si="8"/>
        <v>0</v>
      </c>
      <c r="DB6" s="34"/>
      <c r="DC6" s="34">
        <f t="shared" si="9"/>
        <v>1483.06</v>
      </c>
      <c r="DD6" s="34">
        <f t="shared" si="10"/>
        <v>1302.5</v>
      </c>
      <c r="DE6" s="34">
        <f t="shared" si="11"/>
        <v>1257.22</v>
      </c>
      <c r="DF6" s="34">
        <f t="shared" si="12"/>
        <v>0</v>
      </c>
      <c r="DG6" s="34">
        <f t="shared" si="13"/>
        <v>0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20" t="s">
        <v>149</v>
      </c>
      <c r="B7" s="107">
        <v>1988</v>
      </c>
      <c r="C7" s="23" t="s">
        <v>80</v>
      </c>
      <c r="D7" s="33">
        <v>418</v>
      </c>
      <c r="E7" s="30">
        <f>D7*2.1</f>
        <v>877.80000000000007</v>
      </c>
      <c r="F7" s="4"/>
      <c r="G7" s="4"/>
      <c r="H7" s="4"/>
      <c r="I7" s="4">
        <v>120</v>
      </c>
      <c r="J7" s="4"/>
      <c r="K7" s="31">
        <f>SUM(D7:J7)-D7</f>
        <v>997.80000000000018</v>
      </c>
      <c r="L7" s="33"/>
      <c r="M7" s="30">
        <f>L7*2.1</f>
        <v>0</v>
      </c>
      <c r="N7" s="4"/>
      <c r="O7" s="4"/>
      <c r="P7" s="4"/>
      <c r="Q7" s="4"/>
      <c r="R7" s="4"/>
      <c r="S7" s="31"/>
      <c r="T7" s="29"/>
      <c r="U7" s="30">
        <f>(T7)*1.98</f>
        <v>0</v>
      </c>
      <c r="V7" s="4"/>
      <c r="W7" s="4"/>
      <c r="X7" s="4"/>
      <c r="Y7" s="4"/>
      <c r="Z7" s="32"/>
      <c r="AA7" s="31">
        <f>SUM(T7:Z7)-T7</f>
        <v>0</v>
      </c>
      <c r="AB7" s="29">
        <v>491</v>
      </c>
      <c r="AC7" s="30">
        <f>(AB7)*1.98</f>
        <v>972.18</v>
      </c>
      <c r="AD7" s="4"/>
      <c r="AE7" s="4"/>
      <c r="AF7" s="4">
        <v>500</v>
      </c>
      <c r="AG7" s="4">
        <v>100</v>
      </c>
      <c r="AH7" s="32"/>
      <c r="AI7" s="31">
        <f>SUM(AB7:AH7)-AB7</f>
        <v>1572.1799999999998</v>
      </c>
      <c r="AJ7" s="29"/>
      <c r="AK7" s="30">
        <f>(AJ7)*1.98</f>
        <v>0</v>
      </c>
      <c r="AL7" s="4"/>
      <c r="AM7" s="4"/>
      <c r="AN7" s="4"/>
      <c r="AO7" s="4"/>
      <c r="AP7" s="32"/>
      <c r="AQ7" s="31">
        <f>SUM(AJ7:AP7)-AJ7</f>
        <v>0</v>
      </c>
      <c r="AR7" s="29">
        <v>486</v>
      </c>
      <c r="AS7" s="30">
        <f>AR7*1.98</f>
        <v>962.28</v>
      </c>
      <c r="AT7" s="29"/>
      <c r="AU7" s="4"/>
      <c r="AV7" s="4">
        <v>20</v>
      </c>
      <c r="AW7" s="4">
        <v>90</v>
      </c>
      <c r="AX7" s="4"/>
      <c r="AY7" s="31">
        <f>SUM(AR7:AX7)-AR7</f>
        <v>1072.28</v>
      </c>
      <c r="AZ7" s="4"/>
      <c r="BA7" s="30">
        <f>AZ7*1.98</f>
        <v>0</v>
      </c>
      <c r="BB7" s="29"/>
      <c r="BC7" s="4"/>
      <c r="BD7" s="4"/>
      <c r="BE7" s="4"/>
      <c r="BF7" s="4"/>
      <c r="BG7" s="31">
        <f>SUM(AZ7:BF7)-AZ7</f>
        <v>0</v>
      </c>
      <c r="BH7" s="33"/>
      <c r="BI7" s="30">
        <f>BH7*1.98</f>
        <v>0</v>
      </c>
      <c r="BJ7" s="4"/>
      <c r="BK7" s="4"/>
      <c r="BL7" s="4"/>
      <c r="BM7" s="4"/>
      <c r="BN7" s="4"/>
      <c r="BO7" s="31">
        <f>SUM(BH7:BN7)-BH7</f>
        <v>0</v>
      </c>
      <c r="BP7" s="33"/>
      <c r="BQ7" s="30">
        <f>BP7*2.1</f>
        <v>0</v>
      </c>
      <c r="BR7" s="4"/>
      <c r="BS7" s="4"/>
      <c r="BT7" s="4"/>
      <c r="BU7" s="4"/>
      <c r="BV7" s="4"/>
      <c r="BW7" s="31">
        <f>SUM(BP7:BV7)-BP7</f>
        <v>0</v>
      </c>
      <c r="BX7" s="29"/>
      <c r="BY7" s="30">
        <f>(BX7)*2.1</f>
        <v>0</v>
      </c>
      <c r="BZ7" s="4"/>
      <c r="CA7" s="4"/>
      <c r="CB7" s="4"/>
      <c r="CC7" s="4"/>
      <c r="CD7" s="32"/>
      <c r="CE7" s="31">
        <f>SUM(BX7:CD7)-BX7</f>
        <v>0</v>
      </c>
      <c r="CF7" s="33"/>
      <c r="CG7" s="30">
        <f>CF7*2.1</f>
        <v>0</v>
      </c>
      <c r="CH7" s="4"/>
      <c r="CI7" s="4"/>
      <c r="CJ7" s="4"/>
      <c r="CK7" s="4"/>
      <c r="CL7" s="4"/>
      <c r="CM7" s="31">
        <f>SUM(CF7:CL7)-CF7</f>
        <v>0</v>
      </c>
      <c r="CN7" s="59">
        <f>AVERAGE(DC7:DG7)</f>
        <v>728.452</v>
      </c>
      <c r="CO7" s="75">
        <v>5</v>
      </c>
      <c r="CP7" s="29"/>
      <c r="CQ7" s="34">
        <f t="shared" si="14"/>
        <v>997.80000000000018</v>
      </c>
      <c r="CR7" s="34">
        <f t="shared" si="15"/>
        <v>0</v>
      </c>
      <c r="CS7" s="34">
        <f t="shared" si="0"/>
        <v>0</v>
      </c>
      <c r="CT7" s="34">
        <f t="shared" si="1"/>
        <v>1572.1799999999998</v>
      </c>
      <c r="CU7" s="34">
        <f t="shared" si="2"/>
        <v>0</v>
      </c>
      <c r="CV7" s="34">
        <f t="shared" si="3"/>
        <v>1072.28</v>
      </c>
      <c r="CW7" s="34">
        <f t="shared" si="4"/>
        <v>0</v>
      </c>
      <c r="CX7" s="34">
        <f t="shared" si="5"/>
        <v>0</v>
      </c>
      <c r="CY7" s="34">
        <f t="shared" si="6"/>
        <v>0</v>
      </c>
      <c r="CZ7" s="34">
        <f t="shared" si="7"/>
        <v>0</v>
      </c>
      <c r="DA7" s="34">
        <f t="shared" si="8"/>
        <v>0</v>
      </c>
      <c r="DB7" s="34"/>
      <c r="DC7" s="34">
        <f t="shared" si="9"/>
        <v>1572.1799999999998</v>
      </c>
      <c r="DD7" s="34">
        <f t="shared" si="10"/>
        <v>1072.28</v>
      </c>
      <c r="DE7" s="34">
        <f t="shared" si="11"/>
        <v>997.80000000000018</v>
      </c>
      <c r="DF7" s="34">
        <f t="shared" si="12"/>
        <v>0</v>
      </c>
      <c r="DG7" s="34">
        <f t="shared" si="13"/>
        <v>0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20" t="s">
        <v>43</v>
      </c>
      <c r="B8" s="107">
        <v>1969</v>
      </c>
      <c r="C8" s="22" t="s">
        <v>80</v>
      </c>
      <c r="D8" s="33"/>
      <c r="E8" s="30">
        <f>D8*2.1</f>
        <v>0</v>
      </c>
      <c r="F8" s="4"/>
      <c r="G8" s="4"/>
      <c r="H8" s="4"/>
      <c r="I8" s="4"/>
      <c r="J8" s="4"/>
      <c r="K8" s="31">
        <f>SUM(D8:J8)-D8</f>
        <v>0</v>
      </c>
      <c r="L8" s="33"/>
      <c r="M8" s="30">
        <f>L8*2.1</f>
        <v>0</v>
      </c>
      <c r="N8" s="4"/>
      <c r="O8" s="4"/>
      <c r="P8" s="4"/>
      <c r="Q8" s="4"/>
      <c r="R8" s="4"/>
      <c r="S8" s="31"/>
      <c r="T8" s="29"/>
      <c r="U8" s="30">
        <f>(T8)*1.98</f>
        <v>0</v>
      </c>
      <c r="V8" s="4"/>
      <c r="W8" s="4"/>
      <c r="X8" s="4"/>
      <c r="Y8" s="4"/>
      <c r="Z8" s="32"/>
      <c r="AA8" s="31">
        <f>SUM(T8:Z8)-T8</f>
        <v>0</v>
      </c>
      <c r="AB8" s="29">
        <v>538</v>
      </c>
      <c r="AC8" s="30">
        <f>(AB8)*1.98</f>
        <v>1065.24</v>
      </c>
      <c r="AD8" s="4"/>
      <c r="AE8" s="4"/>
      <c r="AF8" s="4">
        <v>700</v>
      </c>
      <c r="AG8" s="4">
        <v>100</v>
      </c>
      <c r="AH8" s="32"/>
      <c r="AI8" s="31">
        <f>SUM(AB8:AH8)-AB8</f>
        <v>1865.2399999999998</v>
      </c>
      <c r="AJ8" s="29"/>
      <c r="AK8" s="30">
        <f>(AJ8)*1.98</f>
        <v>0</v>
      </c>
      <c r="AL8" s="4"/>
      <c r="AM8" s="4"/>
      <c r="AN8" s="4"/>
      <c r="AO8" s="4"/>
      <c r="AP8" s="32"/>
      <c r="AQ8" s="31">
        <f>SUM(AJ8:AP8)-AJ8</f>
        <v>0</v>
      </c>
      <c r="AR8" s="29">
        <v>523</v>
      </c>
      <c r="AS8" s="30">
        <f>AR8*1.98</f>
        <v>1035.54</v>
      </c>
      <c r="AU8" s="4"/>
      <c r="AV8" s="4">
        <v>40</v>
      </c>
      <c r="AW8" s="4">
        <v>90</v>
      </c>
      <c r="AX8" s="4"/>
      <c r="AY8" s="31">
        <f>SUM(AR8:AX8)-AR8</f>
        <v>1165.54</v>
      </c>
      <c r="AZ8" s="4"/>
      <c r="BA8" s="30">
        <f>AZ8*1.98</f>
        <v>0</v>
      </c>
      <c r="BC8" s="4"/>
      <c r="BD8" s="4"/>
      <c r="BE8" s="4"/>
      <c r="BF8" s="4"/>
      <c r="BG8" s="31">
        <f>SUM(AZ8:BF8)-AZ8</f>
        <v>0</v>
      </c>
      <c r="BH8" s="33"/>
      <c r="BI8" s="30">
        <f>BH8*1.98</f>
        <v>0</v>
      </c>
      <c r="BJ8" s="4"/>
      <c r="BK8" s="4"/>
      <c r="BL8" s="4"/>
      <c r="BM8" s="4"/>
      <c r="BN8" s="4"/>
      <c r="BO8" s="31">
        <f>SUM(BH8:BN8)-BH8</f>
        <v>0</v>
      </c>
      <c r="BP8" s="33"/>
      <c r="BQ8" s="30">
        <f>BP8*2.1</f>
        <v>0</v>
      </c>
      <c r="BR8" s="4"/>
      <c r="BS8" s="4"/>
      <c r="BT8" s="4"/>
      <c r="BU8" s="4"/>
      <c r="BV8" s="4"/>
      <c r="BW8" s="31">
        <f>SUM(BP8:BV8)-BP8</f>
        <v>0</v>
      </c>
      <c r="BX8" s="29"/>
      <c r="BY8" s="30">
        <f>(BX8)*2.1</f>
        <v>0</v>
      </c>
      <c r="BZ8" s="4"/>
      <c r="CA8" s="4"/>
      <c r="CB8" s="4"/>
      <c r="CC8" s="4"/>
      <c r="CD8" s="32"/>
      <c r="CE8" s="31">
        <f>SUM(BX8:CD8)-BX8</f>
        <v>0</v>
      </c>
      <c r="CF8" s="33"/>
      <c r="CG8" s="30">
        <f>CF8*2.1</f>
        <v>0</v>
      </c>
      <c r="CH8" s="4"/>
      <c r="CI8" s="4"/>
      <c r="CJ8" s="4"/>
      <c r="CK8" s="4"/>
      <c r="CL8" s="4"/>
      <c r="CM8" s="31">
        <f>SUM(CF8:CL8)-CF8</f>
        <v>0</v>
      </c>
      <c r="CN8" s="59">
        <f>AVERAGE(DC8:DG8)</f>
        <v>606.15599999999995</v>
      </c>
      <c r="CO8" s="75">
        <v>6</v>
      </c>
      <c r="CP8" s="29"/>
      <c r="CQ8" s="34">
        <f t="shared" si="14"/>
        <v>0</v>
      </c>
      <c r="CR8" s="34">
        <f t="shared" si="15"/>
        <v>0</v>
      </c>
      <c r="CS8" s="34">
        <f t="shared" si="0"/>
        <v>0</v>
      </c>
      <c r="CT8" s="34">
        <f t="shared" si="1"/>
        <v>1865.2399999999998</v>
      </c>
      <c r="CU8" s="34">
        <f t="shared" si="2"/>
        <v>0</v>
      </c>
      <c r="CV8" s="34">
        <f t="shared" si="3"/>
        <v>1165.54</v>
      </c>
      <c r="CW8" s="34">
        <f t="shared" si="4"/>
        <v>0</v>
      </c>
      <c r="CX8" s="34">
        <f t="shared" si="5"/>
        <v>0</v>
      </c>
      <c r="CY8" s="34">
        <f t="shared" si="6"/>
        <v>0</v>
      </c>
      <c r="CZ8" s="34">
        <f t="shared" si="7"/>
        <v>0</v>
      </c>
      <c r="DA8" s="34">
        <f t="shared" si="8"/>
        <v>0</v>
      </c>
      <c r="DB8" s="34"/>
      <c r="DC8" s="34">
        <f t="shared" si="9"/>
        <v>1865.2399999999998</v>
      </c>
      <c r="DD8" s="34">
        <f t="shared" si="10"/>
        <v>1165.54</v>
      </c>
      <c r="DE8" s="34">
        <f t="shared" si="11"/>
        <v>0</v>
      </c>
      <c r="DF8" s="34">
        <f t="shared" si="12"/>
        <v>0</v>
      </c>
      <c r="DG8" s="34">
        <f t="shared" si="13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20" t="s">
        <v>176</v>
      </c>
      <c r="B9" s="107">
        <v>1990</v>
      </c>
      <c r="C9" s="22" t="s">
        <v>80</v>
      </c>
      <c r="D9" s="33">
        <v>381</v>
      </c>
      <c r="E9" s="30">
        <f>D9*2.1</f>
        <v>800.1</v>
      </c>
      <c r="F9" s="4"/>
      <c r="G9" s="4"/>
      <c r="H9" s="4"/>
      <c r="I9" s="4">
        <v>120</v>
      </c>
      <c r="J9" s="4"/>
      <c r="K9" s="31">
        <f>SUM(D9:J9)-D9</f>
        <v>920.09999999999991</v>
      </c>
      <c r="L9" s="33"/>
      <c r="M9" s="30">
        <f>L9*2.1</f>
        <v>0</v>
      </c>
      <c r="N9" s="4"/>
      <c r="O9" s="4"/>
      <c r="P9" s="4"/>
      <c r="Q9" s="4"/>
      <c r="R9" s="4"/>
      <c r="S9" s="31"/>
      <c r="T9" s="29"/>
      <c r="U9" s="30">
        <f>(T9)*1.98</f>
        <v>0</v>
      </c>
      <c r="V9" s="4"/>
      <c r="W9" s="4"/>
      <c r="X9" s="4"/>
      <c r="Y9" s="4"/>
      <c r="Z9" s="32"/>
      <c r="AA9" s="31">
        <f>SUM(T9:Z9)-T9</f>
        <v>0</v>
      </c>
      <c r="AB9" s="29">
        <v>303</v>
      </c>
      <c r="AC9" s="30">
        <f>(AB9)*1.98</f>
        <v>599.93999999999994</v>
      </c>
      <c r="AD9" s="4"/>
      <c r="AE9" s="4"/>
      <c r="AF9" s="4"/>
      <c r="AG9" s="4">
        <v>100</v>
      </c>
      <c r="AH9" s="32"/>
      <c r="AI9" s="31">
        <f>SUM(AB9:AH9)-AB9</f>
        <v>699.93999999999994</v>
      </c>
      <c r="AJ9" s="29">
        <v>287</v>
      </c>
      <c r="AK9" s="30">
        <f>(AJ9)*1.98</f>
        <v>568.26</v>
      </c>
      <c r="AL9" s="4"/>
      <c r="AM9" s="4"/>
      <c r="AN9" s="4">
        <v>40</v>
      </c>
      <c r="AO9" s="4">
        <v>80</v>
      </c>
      <c r="AP9" s="32"/>
      <c r="AQ9" s="31">
        <f>SUM(AJ9:AP9)-AJ9</f>
        <v>688.26</v>
      </c>
      <c r="AR9" s="29">
        <v>277</v>
      </c>
      <c r="AS9" s="30">
        <f>AR9*1.98</f>
        <v>548.46</v>
      </c>
      <c r="AT9" s="29"/>
      <c r="AU9" s="4"/>
      <c r="AV9" s="4"/>
      <c r="AW9" s="4">
        <v>90</v>
      </c>
      <c r="AX9" s="4"/>
      <c r="AY9" s="31">
        <f>SUM(AR9:AX9)-AR9</f>
        <v>638.46</v>
      </c>
      <c r="AZ9" s="4"/>
      <c r="BA9" s="30">
        <f>AZ9*1.98</f>
        <v>0</v>
      </c>
      <c r="BB9" s="29"/>
      <c r="BC9" s="4"/>
      <c r="BD9" s="4"/>
      <c r="BE9" s="4"/>
      <c r="BF9" s="4"/>
      <c r="BG9" s="31">
        <f>SUM(AZ9:BF9)-AZ9</f>
        <v>0</v>
      </c>
      <c r="BH9" s="33"/>
      <c r="BI9" s="30">
        <f>BH9*1.98</f>
        <v>0</v>
      </c>
      <c r="BJ9" s="4"/>
      <c r="BK9" s="4"/>
      <c r="BL9" s="4"/>
      <c r="BM9" s="4"/>
      <c r="BN9" s="4"/>
      <c r="BO9" s="31">
        <f>SUM(BH9:BN9)-BH9</f>
        <v>0</v>
      </c>
      <c r="BP9" s="33"/>
      <c r="BQ9" s="30">
        <f>BP9*2.1</f>
        <v>0</v>
      </c>
      <c r="BR9" s="4"/>
      <c r="BS9" s="4"/>
      <c r="BT9" s="4"/>
      <c r="BU9" s="4"/>
      <c r="BV9" s="4"/>
      <c r="BW9" s="31">
        <f>SUM(BP9:BV9)-BP9</f>
        <v>0</v>
      </c>
      <c r="BX9" s="29"/>
      <c r="BY9" s="30">
        <f>(BX9)*2.1</f>
        <v>0</v>
      </c>
      <c r="BZ9" s="4"/>
      <c r="CA9" s="4"/>
      <c r="CB9" s="4"/>
      <c r="CC9" s="4"/>
      <c r="CD9" s="32"/>
      <c r="CE9" s="31">
        <f>SUM(BX9:CD9)-BX9</f>
        <v>0</v>
      </c>
      <c r="CF9" s="33"/>
      <c r="CG9" s="30">
        <f>CF9*2.1</f>
        <v>0</v>
      </c>
      <c r="CH9" s="4"/>
      <c r="CI9" s="4"/>
      <c r="CJ9" s="4"/>
      <c r="CK9" s="4"/>
      <c r="CL9" s="4"/>
      <c r="CM9" s="31">
        <f>SUM(CF9:CL9)-CF9</f>
        <v>0</v>
      </c>
      <c r="CN9" s="59">
        <f>AVERAGE(DC9:DG9)</f>
        <v>589.35200000000009</v>
      </c>
      <c r="CO9" s="75">
        <v>7</v>
      </c>
      <c r="CP9" s="29"/>
      <c r="CQ9" s="34">
        <f t="shared" si="14"/>
        <v>920.09999999999991</v>
      </c>
      <c r="CR9" s="34">
        <f t="shared" si="15"/>
        <v>0</v>
      </c>
      <c r="CS9" s="34">
        <f t="shared" si="0"/>
        <v>0</v>
      </c>
      <c r="CT9" s="34">
        <f t="shared" si="1"/>
        <v>699.93999999999994</v>
      </c>
      <c r="CU9" s="34">
        <f t="shared" si="2"/>
        <v>688.26</v>
      </c>
      <c r="CV9" s="34">
        <f t="shared" si="3"/>
        <v>638.46</v>
      </c>
      <c r="CW9" s="34">
        <f t="shared" si="4"/>
        <v>0</v>
      </c>
      <c r="CX9" s="34">
        <f t="shared" si="5"/>
        <v>0</v>
      </c>
      <c r="CY9" s="34">
        <f t="shared" si="6"/>
        <v>0</v>
      </c>
      <c r="CZ9" s="34">
        <f t="shared" si="7"/>
        <v>0</v>
      </c>
      <c r="DA9" s="34">
        <f t="shared" si="8"/>
        <v>0</v>
      </c>
      <c r="DB9" s="34"/>
      <c r="DC9" s="34">
        <f t="shared" si="9"/>
        <v>920.09999999999991</v>
      </c>
      <c r="DD9" s="34">
        <f t="shared" si="10"/>
        <v>699.93999999999994</v>
      </c>
      <c r="DE9" s="34">
        <f t="shared" si="11"/>
        <v>688.26</v>
      </c>
      <c r="DF9" s="34">
        <f t="shared" si="12"/>
        <v>638.46</v>
      </c>
      <c r="DG9" s="34">
        <f t="shared" si="13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20" t="s">
        <v>214</v>
      </c>
      <c r="B10" s="107">
        <v>2003</v>
      </c>
      <c r="C10" s="23" t="s">
        <v>33</v>
      </c>
      <c r="D10" s="33">
        <v>507</v>
      </c>
      <c r="E10" s="30">
        <f>D10*2.1</f>
        <v>1064.7</v>
      </c>
      <c r="F10" s="4"/>
      <c r="G10" s="4"/>
      <c r="H10" s="4">
        <v>20</v>
      </c>
      <c r="I10" s="4">
        <v>120</v>
      </c>
      <c r="J10" s="4"/>
      <c r="K10" s="31">
        <f>SUM(D10:J10)-D10</f>
        <v>1204.7</v>
      </c>
      <c r="L10" s="33"/>
      <c r="M10" s="30">
        <f>L10*2.1</f>
        <v>0</v>
      </c>
      <c r="N10" s="4"/>
      <c r="O10" s="4"/>
      <c r="P10" s="4"/>
      <c r="Q10" s="4"/>
      <c r="R10" s="4"/>
      <c r="S10" s="31"/>
      <c r="T10" s="29"/>
      <c r="U10" s="30">
        <f>(T10)*1.98</f>
        <v>0</v>
      </c>
      <c r="V10" s="4"/>
      <c r="W10" s="4"/>
      <c r="X10" s="4"/>
      <c r="Y10" s="4"/>
      <c r="Z10" s="32"/>
      <c r="AA10" s="31">
        <f>SUM(T10:Z10)-T10</f>
        <v>0</v>
      </c>
      <c r="AB10" s="29"/>
      <c r="AC10" s="30">
        <f>(AB10)*1.98</f>
        <v>0</v>
      </c>
      <c r="AD10" s="4"/>
      <c r="AE10" s="4"/>
      <c r="AF10" s="4"/>
      <c r="AG10" s="4"/>
      <c r="AH10" s="32"/>
      <c r="AI10" s="31">
        <f>SUM(AB10:AH10)-AB10</f>
        <v>0</v>
      </c>
      <c r="AJ10" s="29"/>
      <c r="AK10" s="30">
        <f>(AJ10)*1.98</f>
        <v>0</v>
      </c>
      <c r="AL10" s="4"/>
      <c r="AM10" s="4"/>
      <c r="AN10" s="4"/>
      <c r="AO10" s="4"/>
      <c r="AP10" s="32"/>
      <c r="AQ10" s="31">
        <f>SUM(AJ10:AP10)-AJ10</f>
        <v>0</v>
      </c>
      <c r="AR10" s="29">
        <v>531</v>
      </c>
      <c r="AS10" s="30">
        <f>AR10*1.98</f>
        <v>1051.3799999999999</v>
      </c>
      <c r="AT10" s="29"/>
      <c r="AU10" s="4"/>
      <c r="AV10" s="4">
        <v>80</v>
      </c>
      <c r="AW10" s="4">
        <v>90</v>
      </c>
      <c r="AX10" s="4"/>
      <c r="AY10" s="31">
        <f>SUM(AR10:AX10)-AR10</f>
        <v>1221.3799999999999</v>
      </c>
      <c r="AZ10" s="4"/>
      <c r="BA10" s="30">
        <f>AZ10*1.98</f>
        <v>0</v>
      </c>
      <c r="BB10" s="29"/>
      <c r="BC10" s="4"/>
      <c r="BD10" s="4"/>
      <c r="BE10" s="4"/>
      <c r="BF10" s="4"/>
      <c r="BG10" s="31">
        <f>SUM(AZ10:BF10)-AZ10</f>
        <v>0</v>
      </c>
      <c r="BH10" s="33"/>
      <c r="BI10" s="30">
        <f>BH10*1.98</f>
        <v>0</v>
      </c>
      <c r="BJ10" s="4"/>
      <c r="BK10" s="4"/>
      <c r="BL10" s="4"/>
      <c r="BM10" s="4"/>
      <c r="BN10" s="4"/>
      <c r="BO10" s="31">
        <f>SUM(BH10:BN10)-BH10</f>
        <v>0</v>
      </c>
      <c r="BP10" s="33"/>
      <c r="BQ10" s="30">
        <f>BP10*2.1</f>
        <v>0</v>
      </c>
      <c r="BR10" s="4"/>
      <c r="BS10" s="4"/>
      <c r="BT10" s="4"/>
      <c r="BU10" s="4"/>
      <c r="BV10" s="4"/>
      <c r="BW10" s="31">
        <f>SUM(BP10:BV10)-BP10</f>
        <v>0</v>
      </c>
      <c r="BX10" s="29"/>
      <c r="BY10" s="30">
        <f>(BX10)*2.1</f>
        <v>0</v>
      </c>
      <c r="BZ10" s="4"/>
      <c r="CA10" s="4"/>
      <c r="CB10" s="4"/>
      <c r="CC10" s="4"/>
      <c r="CD10" s="32"/>
      <c r="CE10" s="31">
        <f>SUM(BX10:CD10)-BX10</f>
        <v>0</v>
      </c>
      <c r="CF10" s="33"/>
      <c r="CG10" s="30">
        <f>CF10*2.1</f>
        <v>0</v>
      </c>
      <c r="CH10" s="4"/>
      <c r="CI10" s="4"/>
      <c r="CJ10" s="4"/>
      <c r="CK10" s="4"/>
      <c r="CL10" s="4"/>
      <c r="CM10" s="31">
        <f>SUM(CF10:CL10)-CF10</f>
        <v>0</v>
      </c>
      <c r="CN10" s="59">
        <f>AVERAGE(DC10:DG10)</f>
        <v>485.21600000000001</v>
      </c>
      <c r="CO10" s="75">
        <v>8</v>
      </c>
      <c r="CP10" s="29"/>
      <c r="CQ10" s="34">
        <f t="shared" si="14"/>
        <v>1204.7</v>
      </c>
      <c r="CR10" s="34">
        <f t="shared" si="15"/>
        <v>0</v>
      </c>
      <c r="CS10" s="34">
        <f t="shared" si="0"/>
        <v>0</v>
      </c>
      <c r="CT10" s="34">
        <f t="shared" si="1"/>
        <v>0</v>
      </c>
      <c r="CU10" s="34">
        <f t="shared" si="2"/>
        <v>0</v>
      </c>
      <c r="CV10" s="34">
        <f t="shared" si="3"/>
        <v>1221.3799999999999</v>
      </c>
      <c r="CW10" s="34">
        <f t="shared" si="4"/>
        <v>0</v>
      </c>
      <c r="CX10" s="34">
        <f t="shared" si="5"/>
        <v>0</v>
      </c>
      <c r="CY10" s="34">
        <f t="shared" si="6"/>
        <v>0</v>
      </c>
      <c r="CZ10" s="34">
        <f t="shared" si="7"/>
        <v>0</v>
      </c>
      <c r="DA10" s="34">
        <f t="shared" si="8"/>
        <v>0</v>
      </c>
      <c r="DB10" s="34"/>
      <c r="DC10" s="34">
        <f t="shared" si="9"/>
        <v>1221.3799999999999</v>
      </c>
      <c r="DD10" s="34">
        <f t="shared" si="10"/>
        <v>1204.7</v>
      </c>
      <c r="DE10" s="34">
        <f t="shared" si="11"/>
        <v>0</v>
      </c>
      <c r="DF10" s="34">
        <f t="shared" si="12"/>
        <v>0</v>
      </c>
      <c r="DG10" s="34">
        <f t="shared" si="13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20" t="s">
        <v>166</v>
      </c>
      <c r="B11" s="107">
        <v>1998</v>
      </c>
      <c r="C11" s="23" t="s">
        <v>33</v>
      </c>
      <c r="D11" s="33">
        <v>564</v>
      </c>
      <c r="E11" s="30">
        <f>D11*2.1</f>
        <v>1184.4000000000001</v>
      </c>
      <c r="F11" s="4"/>
      <c r="G11" s="4"/>
      <c r="H11" s="4">
        <v>200</v>
      </c>
      <c r="I11" s="4">
        <v>120</v>
      </c>
      <c r="J11" s="4">
        <v>200</v>
      </c>
      <c r="K11" s="31">
        <f>SUM(D11:J11)-D11</f>
        <v>1704.4</v>
      </c>
      <c r="L11" s="33"/>
      <c r="M11" s="30">
        <f>L11*2.1</f>
        <v>0</v>
      </c>
      <c r="N11" s="4"/>
      <c r="O11" s="4"/>
      <c r="P11" s="4"/>
      <c r="Q11" s="4"/>
      <c r="R11" s="4"/>
      <c r="S11" s="31"/>
      <c r="T11" s="29"/>
      <c r="U11" s="30">
        <f>(T11)*1.98</f>
        <v>0</v>
      </c>
      <c r="V11" s="4"/>
      <c r="W11" s="4"/>
      <c r="X11" s="4"/>
      <c r="Y11" s="4"/>
      <c r="Z11" s="32"/>
      <c r="AA11" s="31">
        <f>SUM(T11:Z11)-T11</f>
        <v>0</v>
      </c>
      <c r="AB11" s="29"/>
      <c r="AC11" s="30">
        <f>(AB11)*1.98</f>
        <v>0</v>
      </c>
      <c r="AD11" s="4"/>
      <c r="AE11" s="4"/>
      <c r="AF11" s="4"/>
      <c r="AG11" s="4"/>
      <c r="AH11" s="32"/>
      <c r="AI11" s="31">
        <f>SUM(AB11:AH11)-AB11</f>
        <v>0</v>
      </c>
      <c r="AJ11" s="29"/>
      <c r="AK11" s="30">
        <f>(AJ11)*1.98</f>
        <v>0</v>
      </c>
      <c r="AL11" s="4"/>
      <c r="AM11" s="4"/>
      <c r="AN11" s="4"/>
      <c r="AO11" s="4"/>
      <c r="AP11" s="32"/>
      <c r="AQ11" s="31">
        <f>SUM(AJ11:AP11)-AJ11</f>
        <v>0</v>
      </c>
      <c r="AR11" s="29"/>
      <c r="AS11" s="30">
        <f>AR11*1.98</f>
        <v>0</v>
      </c>
      <c r="AT11" s="29"/>
      <c r="AU11" s="4"/>
      <c r="AV11" s="4"/>
      <c r="AW11" s="4"/>
      <c r="AX11" s="4"/>
      <c r="AY11" s="31">
        <f>SUM(AR11:AX11)-AR11</f>
        <v>0</v>
      </c>
      <c r="AZ11" s="4"/>
      <c r="BA11" s="30">
        <f>AZ11*1.98</f>
        <v>0</v>
      </c>
      <c r="BB11" s="29"/>
      <c r="BC11" s="4"/>
      <c r="BD11" s="4"/>
      <c r="BE11" s="4"/>
      <c r="BF11" s="4"/>
      <c r="BG11" s="31">
        <f>SUM(AZ11:BF11)-AZ11</f>
        <v>0</v>
      </c>
      <c r="BH11" s="33"/>
      <c r="BI11" s="30">
        <f>BH11*1.98</f>
        <v>0</v>
      </c>
      <c r="BJ11" s="4"/>
      <c r="BK11" s="4"/>
      <c r="BL11" s="4"/>
      <c r="BM11" s="4"/>
      <c r="BN11" s="4"/>
      <c r="BO11" s="31">
        <f>SUM(BH11:BN11)-BH11</f>
        <v>0</v>
      </c>
      <c r="BP11" s="33"/>
      <c r="BQ11" s="30">
        <f>BP11*2.1</f>
        <v>0</v>
      </c>
      <c r="BR11" s="4"/>
      <c r="BS11" s="4"/>
      <c r="BT11" s="4"/>
      <c r="BU11" s="4"/>
      <c r="BV11" s="4"/>
      <c r="BW11" s="31">
        <f>SUM(BP11:BV11)-BP11</f>
        <v>0</v>
      </c>
      <c r="BX11" s="29"/>
      <c r="BY11" s="30">
        <f>(BX11)*2.1</f>
        <v>0</v>
      </c>
      <c r="BZ11" s="4"/>
      <c r="CA11" s="4"/>
      <c r="CB11" s="4"/>
      <c r="CC11" s="4"/>
      <c r="CD11" s="32"/>
      <c r="CE11" s="31">
        <f>SUM(BX11:CD11)-BX11</f>
        <v>0</v>
      </c>
      <c r="CF11" s="33"/>
      <c r="CG11" s="30">
        <f>CF11*2.1</f>
        <v>0</v>
      </c>
      <c r="CH11" s="4"/>
      <c r="CI11" s="4"/>
      <c r="CJ11" s="4"/>
      <c r="CK11" s="4"/>
      <c r="CL11" s="4"/>
      <c r="CM11" s="31">
        <f>SUM(CF11:CL11)-CF11</f>
        <v>0</v>
      </c>
      <c r="CN11" s="59">
        <f>AVERAGE(DC11:DG11)</f>
        <v>340.88</v>
      </c>
      <c r="CO11" s="75">
        <v>9</v>
      </c>
      <c r="CP11" s="29"/>
      <c r="CQ11" s="34">
        <f t="shared" si="14"/>
        <v>1704.4</v>
      </c>
      <c r="CR11" s="34">
        <f t="shared" si="15"/>
        <v>0</v>
      </c>
      <c r="CS11" s="34">
        <f t="shared" si="0"/>
        <v>0</v>
      </c>
      <c r="CT11" s="34">
        <f t="shared" si="1"/>
        <v>0</v>
      </c>
      <c r="CU11" s="34">
        <f t="shared" si="2"/>
        <v>0</v>
      </c>
      <c r="CV11" s="34">
        <f t="shared" si="3"/>
        <v>0</v>
      </c>
      <c r="CW11" s="34">
        <f t="shared" si="4"/>
        <v>0</v>
      </c>
      <c r="CX11" s="34">
        <f t="shared" si="5"/>
        <v>0</v>
      </c>
      <c r="CY11" s="34">
        <f t="shared" si="6"/>
        <v>0</v>
      </c>
      <c r="CZ11" s="34">
        <f t="shared" si="7"/>
        <v>0</v>
      </c>
      <c r="DA11" s="34">
        <f t="shared" si="8"/>
        <v>0</v>
      </c>
      <c r="DB11" s="34"/>
      <c r="DC11" s="34">
        <f t="shared" si="9"/>
        <v>1704.4</v>
      </c>
      <c r="DD11" s="34">
        <f t="shared" si="10"/>
        <v>0</v>
      </c>
      <c r="DE11" s="34">
        <f t="shared" si="11"/>
        <v>0</v>
      </c>
      <c r="DF11" s="34">
        <f t="shared" si="12"/>
        <v>0</v>
      </c>
      <c r="DG11" s="34">
        <f t="shared" si="13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20" t="s">
        <v>84</v>
      </c>
      <c r="B12" s="107">
        <v>1977</v>
      </c>
      <c r="C12" s="23" t="s">
        <v>80</v>
      </c>
      <c r="D12" s="33">
        <v>401</v>
      </c>
      <c r="E12" s="30">
        <f>D12*2.1</f>
        <v>842.1</v>
      </c>
      <c r="F12" s="4"/>
      <c r="G12" s="4"/>
      <c r="H12" s="4"/>
      <c r="I12" s="4">
        <v>120</v>
      </c>
      <c r="J12" s="4"/>
      <c r="K12" s="31">
        <f>SUM(D12:J12)-D12</f>
        <v>962.09999999999991</v>
      </c>
      <c r="L12" s="33"/>
      <c r="M12" s="30">
        <f>L12*2.1</f>
        <v>0</v>
      </c>
      <c r="N12" s="4"/>
      <c r="O12" s="4"/>
      <c r="P12" s="4"/>
      <c r="Q12" s="4"/>
      <c r="R12" s="4"/>
      <c r="S12" s="31"/>
      <c r="T12" s="29"/>
      <c r="U12" s="30">
        <f>(T12)*1.98</f>
        <v>0</v>
      </c>
      <c r="V12" s="4"/>
      <c r="W12" s="4"/>
      <c r="X12" s="4"/>
      <c r="Y12" s="4"/>
      <c r="Z12" s="32"/>
      <c r="AA12" s="31">
        <f>SUM(T12:Z12)-T12</f>
        <v>0</v>
      </c>
      <c r="AB12" s="29"/>
      <c r="AC12" s="30">
        <f>(AB12)*1.98</f>
        <v>0</v>
      </c>
      <c r="AD12" s="4"/>
      <c r="AE12" s="4"/>
      <c r="AF12" s="4"/>
      <c r="AG12" s="4"/>
      <c r="AH12" s="32"/>
      <c r="AI12" s="31">
        <f>SUM(AB12:AH12)-AB12</f>
        <v>0</v>
      </c>
      <c r="AJ12" s="29">
        <v>102</v>
      </c>
      <c r="AK12" s="30">
        <f>(AJ12)*1.98</f>
        <v>201.96</v>
      </c>
      <c r="AL12" s="4"/>
      <c r="AM12" s="4"/>
      <c r="AN12" s="4">
        <v>10</v>
      </c>
      <c r="AO12" s="4">
        <v>80</v>
      </c>
      <c r="AP12" s="32"/>
      <c r="AQ12" s="31">
        <f>SUM(AJ12:AP12)-AJ12</f>
        <v>291.96000000000004</v>
      </c>
      <c r="AR12" s="29"/>
      <c r="AS12" s="30">
        <f>AR12*1.98</f>
        <v>0</v>
      </c>
      <c r="AT12" s="29"/>
      <c r="AU12" s="4"/>
      <c r="AV12" s="4"/>
      <c r="AW12" s="4"/>
      <c r="AX12" s="4"/>
      <c r="AY12" s="31">
        <f>SUM(AR12:AX12)-AR12</f>
        <v>0</v>
      </c>
      <c r="AZ12" s="4"/>
      <c r="BA12" s="30">
        <f>AZ12*1.98</f>
        <v>0</v>
      </c>
      <c r="BB12" s="29"/>
      <c r="BC12" s="4"/>
      <c r="BD12" s="4"/>
      <c r="BE12" s="4"/>
      <c r="BF12" s="4"/>
      <c r="BG12" s="31">
        <f>SUM(AZ12:BF12)-AZ12</f>
        <v>0</v>
      </c>
      <c r="BH12" s="33"/>
      <c r="BI12" s="30">
        <f>BH12*1.98</f>
        <v>0</v>
      </c>
      <c r="BJ12" s="4"/>
      <c r="BK12" s="4"/>
      <c r="BL12" s="4"/>
      <c r="BM12" s="4"/>
      <c r="BN12" s="4"/>
      <c r="BO12" s="31">
        <f>SUM(BH12:BN12)-BH12</f>
        <v>0</v>
      </c>
      <c r="BP12" s="33"/>
      <c r="BQ12" s="30">
        <f>BP12*2.1</f>
        <v>0</v>
      </c>
      <c r="BR12" s="4"/>
      <c r="BS12" s="4"/>
      <c r="BT12" s="4"/>
      <c r="BU12" s="4"/>
      <c r="BV12" s="4"/>
      <c r="BW12" s="31">
        <f>SUM(BP12:BV12)-BP12</f>
        <v>0</v>
      </c>
      <c r="BX12" s="29"/>
      <c r="BY12" s="30">
        <f>(BX12)*2.1</f>
        <v>0</v>
      </c>
      <c r="BZ12" s="4"/>
      <c r="CA12" s="4"/>
      <c r="CB12" s="4"/>
      <c r="CC12" s="4"/>
      <c r="CD12" s="32"/>
      <c r="CE12" s="31">
        <f>SUM(BX12:CD12)-BX12</f>
        <v>0</v>
      </c>
      <c r="CF12" s="33"/>
      <c r="CG12" s="30">
        <f>CF12*2.1</f>
        <v>0</v>
      </c>
      <c r="CH12" s="4"/>
      <c r="CI12" s="4"/>
      <c r="CJ12" s="4"/>
      <c r="CK12" s="4"/>
      <c r="CL12" s="4"/>
      <c r="CM12" s="31">
        <f>SUM(CF12:CL12)-CF12</f>
        <v>0</v>
      </c>
      <c r="CN12" s="59">
        <f>AVERAGE(DC12:DG12)</f>
        <v>250.81199999999998</v>
      </c>
      <c r="CO12" s="75">
        <v>10</v>
      </c>
      <c r="CP12" s="29"/>
      <c r="CQ12" s="34">
        <f t="shared" si="14"/>
        <v>962.09999999999991</v>
      </c>
      <c r="CR12" s="34">
        <f t="shared" si="15"/>
        <v>0</v>
      </c>
      <c r="CS12" s="34">
        <f t="shared" si="0"/>
        <v>0</v>
      </c>
      <c r="CT12" s="34">
        <f t="shared" si="1"/>
        <v>0</v>
      </c>
      <c r="CU12" s="34">
        <f t="shared" si="2"/>
        <v>291.96000000000004</v>
      </c>
      <c r="CV12" s="34">
        <f t="shared" si="3"/>
        <v>0</v>
      </c>
      <c r="CW12" s="34">
        <f t="shared" si="4"/>
        <v>0</v>
      </c>
      <c r="CX12" s="34">
        <f t="shared" si="5"/>
        <v>0</v>
      </c>
      <c r="CY12" s="34">
        <f t="shared" si="6"/>
        <v>0</v>
      </c>
      <c r="CZ12" s="34">
        <f t="shared" si="7"/>
        <v>0</v>
      </c>
      <c r="DA12" s="34">
        <f t="shared" si="8"/>
        <v>0</v>
      </c>
      <c r="DB12" s="34"/>
      <c r="DC12" s="34">
        <f t="shared" si="9"/>
        <v>962.09999999999991</v>
      </c>
      <c r="DD12" s="34">
        <f t="shared" si="10"/>
        <v>291.96000000000004</v>
      </c>
      <c r="DE12" s="34">
        <f t="shared" si="11"/>
        <v>0</v>
      </c>
      <c r="DF12" s="34">
        <f t="shared" si="12"/>
        <v>0</v>
      </c>
      <c r="DG12" s="34">
        <f t="shared" si="13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20" t="s">
        <v>151</v>
      </c>
      <c r="B13" s="107"/>
      <c r="C13" s="23" t="s">
        <v>33</v>
      </c>
      <c r="D13" s="33"/>
      <c r="E13" s="30">
        <f>D13*2.1</f>
        <v>0</v>
      </c>
      <c r="F13" s="4"/>
      <c r="G13" s="4"/>
      <c r="H13" s="4"/>
      <c r="I13" s="4"/>
      <c r="J13" s="4"/>
      <c r="K13" s="31">
        <f>SUM(D13:J13)-D13</f>
        <v>0</v>
      </c>
      <c r="L13" s="33"/>
      <c r="M13" s="30">
        <f>L13*2.1</f>
        <v>0</v>
      </c>
      <c r="N13" s="4"/>
      <c r="O13" s="4"/>
      <c r="P13" s="4"/>
      <c r="Q13" s="4"/>
      <c r="R13" s="4"/>
      <c r="S13" s="31"/>
      <c r="T13" s="29"/>
      <c r="U13" s="30">
        <f>(T13)*1.98</f>
        <v>0</v>
      </c>
      <c r="V13" s="4"/>
      <c r="W13" s="4"/>
      <c r="X13" s="4"/>
      <c r="Y13" s="4"/>
      <c r="Z13" s="32"/>
      <c r="AA13" s="31">
        <f>SUM(T13:Z13)-T13</f>
        <v>0</v>
      </c>
      <c r="AB13" s="29">
        <v>502</v>
      </c>
      <c r="AC13" s="30">
        <f>(AB13)*1.98</f>
        <v>993.96</v>
      </c>
      <c r="AD13" s="4"/>
      <c r="AE13" s="4"/>
      <c r="AF13" s="4">
        <v>60</v>
      </c>
      <c r="AG13" s="4">
        <v>100</v>
      </c>
      <c r="AH13" s="32"/>
      <c r="AI13" s="31">
        <f>SUM(AB13:AH13)-AB13</f>
        <v>1153.96</v>
      </c>
      <c r="AJ13" s="29"/>
      <c r="AK13" s="30">
        <f>(AJ13)*1.98</f>
        <v>0</v>
      </c>
      <c r="AL13" s="4"/>
      <c r="AM13" s="4"/>
      <c r="AN13" s="4"/>
      <c r="AO13" s="4"/>
      <c r="AP13" s="32"/>
      <c r="AQ13" s="31">
        <f>SUM(AJ13:AP13)-AJ13</f>
        <v>0</v>
      </c>
      <c r="AR13" s="29"/>
      <c r="AS13" s="30">
        <f>AR13*1.98</f>
        <v>0</v>
      </c>
      <c r="AT13" s="29"/>
      <c r="AU13" s="4"/>
      <c r="AV13" s="4"/>
      <c r="AW13" s="4"/>
      <c r="AX13" s="4"/>
      <c r="AY13" s="31">
        <f>SUM(AR13:AX13)-AR13</f>
        <v>0</v>
      </c>
      <c r="AZ13" s="4"/>
      <c r="BA13" s="30">
        <f>AZ13*1.98</f>
        <v>0</v>
      </c>
      <c r="BB13" s="29"/>
      <c r="BC13" s="4"/>
      <c r="BD13" s="4"/>
      <c r="BE13" s="4"/>
      <c r="BF13" s="4"/>
      <c r="BG13" s="31">
        <f>SUM(AZ13:BF13)-AZ13</f>
        <v>0</v>
      </c>
      <c r="BH13" s="33"/>
      <c r="BI13" s="30">
        <f>BH13*1.98</f>
        <v>0</v>
      </c>
      <c r="BJ13" s="4"/>
      <c r="BK13" s="4"/>
      <c r="BL13" s="4"/>
      <c r="BM13" s="4"/>
      <c r="BN13" s="4"/>
      <c r="BO13" s="31">
        <f>SUM(BH13:BN13)-BH13</f>
        <v>0</v>
      </c>
      <c r="BP13" s="33"/>
      <c r="BQ13" s="30">
        <f>BP13*2.1</f>
        <v>0</v>
      </c>
      <c r="BR13" s="4"/>
      <c r="BS13" s="4"/>
      <c r="BT13" s="4"/>
      <c r="BU13" s="4"/>
      <c r="BV13" s="4"/>
      <c r="BW13" s="31">
        <f>SUM(BP13:BV13)-BP13</f>
        <v>0</v>
      </c>
      <c r="BX13" s="29"/>
      <c r="BY13" s="30">
        <f>(BX13)*2.1</f>
        <v>0</v>
      </c>
      <c r="BZ13" s="4"/>
      <c r="CA13" s="4"/>
      <c r="CB13" s="4"/>
      <c r="CC13" s="4"/>
      <c r="CD13" s="32"/>
      <c r="CE13" s="31">
        <f>SUM(BX13:CD13)-BX13</f>
        <v>0</v>
      </c>
      <c r="CF13" s="33"/>
      <c r="CG13" s="30">
        <f>CF13*2.1</f>
        <v>0</v>
      </c>
      <c r="CH13" s="4"/>
      <c r="CI13" s="4"/>
      <c r="CJ13" s="4"/>
      <c r="CK13" s="4"/>
      <c r="CL13" s="4"/>
      <c r="CM13" s="31">
        <f>SUM(CF13:CL13)-CF13</f>
        <v>0</v>
      </c>
      <c r="CN13" s="59">
        <f>AVERAGE(DC13:DG13)</f>
        <v>230.792</v>
      </c>
      <c r="CO13" s="75">
        <v>11</v>
      </c>
      <c r="CP13" s="29"/>
      <c r="CQ13" s="34">
        <f t="shared" si="14"/>
        <v>0</v>
      </c>
      <c r="CR13" s="34">
        <f t="shared" si="15"/>
        <v>0</v>
      </c>
      <c r="CS13" s="34">
        <f t="shared" si="0"/>
        <v>0</v>
      </c>
      <c r="CT13" s="34">
        <f t="shared" si="1"/>
        <v>1153.96</v>
      </c>
      <c r="CU13" s="34">
        <f t="shared" si="2"/>
        <v>0</v>
      </c>
      <c r="CV13" s="34">
        <f t="shared" si="3"/>
        <v>0</v>
      </c>
      <c r="CW13" s="34">
        <f t="shared" si="4"/>
        <v>0</v>
      </c>
      <c r="CX13" s="34">
        <f t="shared" si="5"/>
        <v>0</v>
      </c>
      <c r="CY13" s="34">
        <f t="shared" si="6"/>
        <v>0</v>
      </c>
      <c r="CZ13" s="34">
        <f t="shared" si="7"/>
        <v>0</v>
      </c>
      <c r="DA13" s="34">
        <f t="shared" si="8"/>
        <v>0</v>
      </c>
      <c r="DB13" s="34"/>
      <c r="DC13" s="34">
        <f t="shared" si="9"/>
        <v>1153.96</v>
      </c>
      <c r="DD13" s="34">
        <f t="shared" si="10"/>
        <v>0</v>
      </c>
      <c r="DE13" s="34">
        <f t="shared" si="11"/>
        <v>0</v>
      </c>
      <c r="DF13" s="34">
        <f t="shared" si="12"/>
        <v>0</v>
      </c>
      <c r="DG13" s="34">
        <f t="shared" si="13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20" t="s">
        <v>210</v>
      </c>
      <c r="B14" s="107"/>
      <c r="C14" s="23" t="s">
        <v>205</v>
      </c>
      <c r="D14" s="33"/>
      <c r="E14" s="30">
        <f>D14*2.1</f>
        <v>0</v>
      </c>
      <c r="F14" s="4"/>
      <c r="G14" s="4"/>
      <c r="H14" s="4"/>
      <c r="I14" s="4"/>
      <c r="J14" s="4"/>
      <c r="K14" s="31">
        <f>SUM(D14:J14)-D14</f>
        <v>0</v>
      </c>
      <c r="L14" s="33"/>
      <c r="M14" s="30">
        <f>L14*2.1</f>
        <v>0</v>
      </c>
      <c r="N14" s="4"/>
      <c r="O14" s="4"/>
      <c r="P14" s="4"/>
      <c r="Q14" s="4"/>
      <c r="R14" s="4"/>
      <c r="S14" s="31"/>
      <c r="T14" s="29"/>
      <c r="U14" s="30">
        <f>(T14)*1.98</f>
        <v>0</v>
      </c>
      <c r="V14" s="4"/>
      <c r="W14" s="4"/>
      <c r="X14" s="4"/>
      <c r="Y14" s="4"/>
      <c r="Z14" s="32"/>
      <c r="AA14" s="31">
        <f>SUM(T14:Z14)-T14</f>
        <v>0</v>
      </c>
      <c r="AB14" s="29"/>
      <c r="AC14" s="30">
        <f>(AB14)*1.98</f>
        <v>0</v>
      </c>
      <c r="AD14" s="4"/>
      <c r="AE14" s="4"/>
      <c r="AF14" s="4"/>
      <c r="AG14" s="4"/>
      <c r="AH14" s="32"/>
      <c r="AI14" s="31">
        <f>SUM(AB14:AH14)-AB14</f>
        <v>0</v>
      </c>
      <c r="AJ14" s="29"/>
      <c r="AK14" s="30">
        <f>(AJ14)*1.98</f>
        <v>0</v>
      </c>
      <c r="AL14" s="4"/>
      <c r="AM14" s="4"/>
      <c r="AN14" s="4"/>
      <c r="AO14" s="4"/>
      <c r="AP14" s="32"/>
      <c r="AQ14" s="31">
        <f>SUM(AJ14:AP14)-AJ14</f>
        <v>0</v>
      </c>
      <c r="AR14" s="29">
        <v>444</v>
      </c>
      <c r="AS14" s="30">
        <f>AR14*1.98</f>
        <v>879.12</v>
      </c>
      <c r="AT14" s="29"/>
      <c r="AU14" s="4"/>
      <c r="AV14" s="4">
        <v>10</v>
      </c>
      <c r="AW14" s="4">
        <v>90</v>
      </c>
      <c r="AX14" s="4"/>
      <c r="AY14" s="31">
        <f>SUM(AR14:AX14)-AR14</f>
        <v>979.11999999999989</v>
      </c>
      <c r="AZ14" s="4"/>
      <c r="BA14" s="30">
        <f>AZ14*1.98</f>
        <v>0</v>
      </c>
      <c r="BB14" s="29"/>
      <c r="BC14" s="4"/>
      <c r="BD14" s="4"/>
      <c r="BE14" s="4"/>
      <c r="BF14" s="4"/>
      <c r="BG14" s="31">
        <f>SUM(AZ14:BF14)-AZ14</f>
        <v>0</v>
      </c>
      <c r="BH14" s="33"/>
      <c r="BI14" s="30">
        <f>BH14*1.98</f>
        <v>0</v>
      </c>
      <c r="BJ14" s="4"/>
      <c r="BK14" s="4"/>
      <c r="BL14" s="4"/>
      <c r="BM14" s="4"/>
      <c r="BN14" s="4"/>
      <c r="BO14" s="31">
        <f>SUM(BH14:BN14)-BH14</f>
        <v>0</v>
      </c>
      <c r="BP14" s="33"/>
      <c r="BQ14" s="30">
        <f>BP14*2.1</f>
        <v>0</v>
      </c>
      <c r="BR14" s="4"/>
      <c r="BS14" s="4"/>
      <c r="BT14" s="4"/>
      <c r="BU14" s="4"/>
      <c r="BV14" s="4"/>
      <c r="BW14" s="31">
        <f>SUM(BP14:BV14)-BP14</f>
        <v>0</v>
      </c>
      <c r="BX14" s="29"/>
      <c r="BY14" s="30">
        <f>(BX14)*2.1</f>
        <v>0</v>
      </c>
      <c r="BZ14" s="4"/>
      <c r="CA14" s="4"/>
      <c r="CB14" s="4"/>
      <c r="CC14" s="4"/>
      <c r="CD14" s="32"/>
      <c r="CE14" s="31">
        <f>SUM(BX14:CD14)-BX14</f>
        <v>0</v>
      </c>
      <c r="CF14" s="33"/>
      <c r="CG14" s="30">
        <f>CF14*2.1</f>
        <v>0</v>
      </c>
      <c r="CH14" s="4"/>
      <c r="CI14" s="4"/>
      <c r="CJ14" s="4"/>
      <c r="CK14" s="4"/>
      <c r="CL14" s="4"/>
      <c r="CM14" s="31">
        <f>SUM(CF14:CL14)-CF14</f>
        <v>0</v>
      </c>
      <c r="CN14" s="59">
        <f>AVERAGE(DC14:DG14)</f>
        <v>195.82399999999998</v>
      </c>
      <c r="CO14" s="75">
        <v>12</v>
      </c>
      <c r="CP14" s="29"/>
      <c r="CQ14" s="34">
        <f t="shared" si="14"/>
        <v>0</v>
      </c>
      <c r="CR14" s="34">
        <f t="shared" si="15"/>
        <v>0</v>
      </c>
      <c r="CS14" s="34">
        <f t="shared" si="0"/>
        <v>0</v>
      </c>
      <c r="CT14" s="34">
        <f t="shared" si="1"/>
        <v>0</v>
      </c>
      <c r="CU14" s="34">
        <f t="shared" si="2"/>
        <v>0</v>
      </c>
      <c r="CV14" s="34">
        <f t="shared" si="3"/>
        <v>979.11999999999989</v>
      </c>
      <c r="CW14" s="34">
        <f t="shared" si="4"/>
        <v>0</v>
      </c>
      <c r="CX14" s="34">
        <f t="shared" si="5"/>
        <v>0</v>
      </c>
      <c r="CY14" s="34">
        <f t="shared" si="6"/>
        <v>0</v>
      </c>
      <c r="CZ14" s="34">
        <f t="shared" si="7"/>
        <v>0</v>
      </c>
      <c r="DA14" s="34">
        <f t="shared" si="8"/>
        <v>0</v>
      </c>
      <c r="DB14" s="34"/>
      <c r="DC14" s="34">
        <f t="shared" si="9"/>
        <v>979.11999999999989</v>
      </c>
      <c r="DD14" s="34">
        <f t="shared" si="10"/>
        <v>0</v>
      </c>
      <c r="DE14" s="34">
        <f t="shared" si="11"/>
        <v>0</v>
      </c>
      <c r="DF14" s="34">
        <f t="shared" si="12"/>
        <v>0</v>
      </c>
      <c r="DG14" s="34">
        <f t="shared" si="13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20" t="s">
        <v>67</v>
      </c>
      <c r="B15" s="107">
        <v>1989</v>
      </c>
      <c r="C15" s="23" t="s">
        <v>33</v>
      </c>
      <c r="D15" s="33"/>
      <c r="E15" s="30">
        <f>D15*2.1</f>
        <v>0</v>
      </c>
      <c r="F15" s="4"/>
      <c r="G15" s="4"/>
      <c r="H15" s="4"/>
      <c r="I15" s="4"/>
      <c r="J15" s="4"/>
      <c r="K15" s="31">
        <f>SUM(D15:J15)-D15</f>
        <v>0</v>
      </c>
      <c r="L15" s="33"/>
      <c r="M15" s="30">
        <f>L15*2.1</f>
        <v>0</v>
      </c>
      <c r="N15" s="4"/>
      <c r="O15" s="4"/>
      <c r="P15" s="4"/>
      <c r="Q15" s="4"/>
      <c r="R15" s="4"/>
      <c r="S15" s="31"/>
      <c r="T15" s="29"/>
      <c r="U15" s="30">
        <f>(T15)*1.98</f>
        <v>0</v>
      </c>
      <c r="V15" s="4"/>
      <c r="W15" s="4"/>
      <c r="X15" s="4"/>
      <c r="Y15" s="4"/>
      <c r="Z15" s="32"/>
      <c r="AA15" s="31">
        <f>SUM(T15:Z15)-T15</f>
        <v>0</v>
      </c>
      <c r="AB15" s="29"/>
      <c r="AC15" s="30">
        <f>(AB15)*1.98</f>
        <v>0</v>
      </c>
      <c r="AD15" s="4"/>
      <c r="AE15" s="4"/>
      <c r="AF15" s="4"/>
      <c r="AG15" s="4"/>
      <c r="AH15" s="32"/>
      <c r="AI15" s="31">
        <f>SUM(AB15:AH15)-AB15</f>
        <v>0</v>
      </c>
      <c r="AJ15" s="29"/>
      <c r="AK15" s="30">
        <f>(AJ15)*1.98</f>
        <v>0</v>
      </c>
      <c r="AL15" s="4"/>
      <c r="AM15" s="4"/>
      <c r="AN15" s="4"/>
      <c r="AO15" s="4"/>
      <c r="AP15" s="32"/>
      <c r="AQ15" s="31">
        <f>SUM(AJ15:AP15)-AJ15</f>
        <v>0</v>
      </c>
      <c r="AR15" s="29"/>
      <c r="AS15" s="30">
        <f>AR15*1.98</f>
        <v>0</v>
      </c>
      <c r="AT15" s="29"/>
      <c r="AU15" s="4"/>
      <c r="AV15" s="4"/>
      <c r="AW15" s="4"/>
      <c r="AX15" s="4"/>
      <c r="AY15" s="31">
        <f>SUM(AR15:AX15)-AR15</f>
        <v>0</v>
      </c>
      <c r="AZ15" s="4"/>
      <c r="BA15" s="30">
        <f>AZ15*1.98</f>
        <v>0</v>
      </c>
      <c r="BB15" s="29"/>
      <c r="BC15" s="4"/>
      <c r="BD15" s="4"/>
      <c r="BE15" s="4"/>
      <c r="BF15" s="4"/>
      <c r="BG15" s="31">
        <f>SUM(AZ15:BF15)-AZ15</f>
        <v>0</v>
      </c>
      <c r="BH15" s="33"/>
      <c r="BI15" s="30">
        <f>BH15*1.98</f>
        <v>0</v>
      </c>
      <c r="BJ15" s="4"/>
      <c r="BK15" s="4"/>
      <c r="BL15" s="4"/>
      <c r="BM15" s="4"/>
      <c r="BN15" s="4"/>
      <c r="BO15" s="31">
        <f>SUM(BH15:BN15)-BH15</f>
        <v>0</v>
      </c>
      <c r="BP15" s="33"/>
      <c r="BQ15" s="30">
        <f>BP15*2.1</f>
        <v>0</v>
      </c>
      <c r="BR15" s="4"/>
      <c r="BS15" s="4"/>
      <c r="BT15" s="4"/>
      <c r="BU15" s="4"/>
      <c r="BV15" s="4"/>
      <c r="BW15" s="31">
        <f>SUM(BP15:BV15)-BP15</f>
        <v>0</v>
      </c>
      <c r="BX15" s="29"/>
      <c r="BY15" s="30">
        <f>(BX15)*2.1</f>
        <v>0</v>
      </c>
      <c r="BZ15" s="4"/>
      <c r="CA15" s="4"/>
      <c r="CB15" s="4"/>
      <c r="CC15" s="4"/>
      <c r="CD15" s="32"/>
      <c r="CE15" s="31">
        <f>SUM(BX15:CD15)-BX15</f>
        <v>0</v>
      </c>
      <c r="CF15" s="33"/>
      <c r="CG15" s="30">
        <f>CF15*2.1</f>
        <v>0</v>
      </c>
      <c r="CH15" s="4"/>
      <c r="CI15" s="4"/>
      <c r="CJ15" s="4"/>
      <c r="CK15" s="4"/>
      <c r="CL15" s="4"/>
      <c r="CM15" s="31">
        <f>SUM(CF15:CL15)-CF15</f>
        <v>0</v>
      </c>
      <c r="CN15" s="59">
        <f>AVERAGE(DC15:DG15)</f>
        <v>0</v>
      </c>
      <c r="CO15" s="75">
        <v>13</v>
      </c>
      <c r="CP15" s="29"/>
      <c r="CQ15" s="34">
        <f t="shared" si="14"/>
        <v>0</v>
      </c>
      <c r="CR15" s="34">
        <f t="shared" si="15"/>
        <v>0</v>
      </c>
      <c r="CS15" s="34">
        <f t="shared" si="0"/>
        <v>0</v>
      </c>
      <c r="CT15" s="34">
        <f t="shared" si="1"/>
        <v>0</v>
      </c>
      <c r="CU15" s="34">
        <f t="shared" si="2"/>
        <v>0</v>
      </c>
      <c r="CV15" s="34">
        <f t="shared" si="3"/>
        <v>0</v>
      </c>
      <c r="CW15" s="34">
        <f t="shared" si="4"/>
        <v>0</v>
      </c>
      <c r="CX15" s="34">
        <f t="shared" si="5"/>
        <v>0</v>
      </c>
      <c r="CY15" s="34">
        <f t="shared" si="6"/>
        <v>0</v>
      </c>
      <c r="CZ15" s="34">
        <f t="shared" si="7"/>
        <v>0</v>
      </c>
      <c r="DA15" s="34">
        <f t="shared" si="8"/>
        <v>0</v>
      </c>
      <c r="DB15" s="34"/>
      <c r="DC15" s="34">
        <f t="shared" si="9"/>
        <v>0</v>
      </c>
      <c r="DD15" s="34">
        <f t="shared" si="10"/>
        <v>0</v>
      </c>
      <c r="DE15" s="34">
        <f t="shared" si="11"/>
        <v>0</v>
      </c>
      <c r="DF15" s="34">
        <f t="shared" si="12"/>
        <v>0</v>
      </c>
      <c r="DG15" s="34">
        <f t="shared" si="13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20" t="s">
        <v>138</v>
      </c>
      <c r="B16" s="107">
        <v>2002</v>
      </c>
      <c r="C16" s="23" t="s">
        <v>125</v>
      </c>
      <c r="D16" s="33"/>
      <c r="E16" s="30">
        <f>D16*2.1</f>
        <v>0</v>
      </c>
      <c r="F16" s="4"/>
      <c r="G16" s="4"/>
      <c r="H16" s="4"/>
      <c r="I16" s="4"/>
      <c r="J16" s="4"/>
      <c r="K16" s="31">
        <f>SUM(D16:J16)-D16</f>
        <v>0</v>
      </c>
      <c r="L16" s="33"/>
      <c r="M16" s="30">
        <f>L16*2.1</f>
        <v>0</v>
      </c>
      <c r="N16" s="4"/>
      <c r="O16" s="4"/>
      <c r="P16" s="4"/>
      <c r="Q16" s="4"/>
      <c r="R16" s="4"/>
      <c r="S16" s="31"/>
      <c r="T16" s="29"/>
      <c r="U16" s="30">
        <f>(T16)*1.98</f>
        <v>0</v>
      </c>
      <c r="V16" s="4"/>
      <c r="W16" s="4"/>
      <c r="X16" s="4"/>
      <c r="Y16" s="4"/>
      <c r="Z16" s="32"/>
      <c r="AA16" s="31">
        <f>SUM(T16:Z16)-T16</f>
        <v>0</v>
      </c>
      <c r="AB16" s="29"/>
      <c r="AC16" s="30">
        <f>(AB16)*1.98</f>
        <v>0</v>
      </c>
      <c r="AD16" s="4"/>
      <c r="AE16" s="4"/>
      <c r="AF16" s="4"/>
      <c r="AG16" s="4"/>
      <c r="AH16" s="32"/>
      <c r="AI16" s="31">
        <f>SUM(AB16:AH16)-AB16</f>
        <v>0</v>
      </c>
      <c r="AJ16" s="29"/>
      <c r="AK16" s="30">
        <f>(AJ16)*1.98</f>
        <v>0</v>
      </c>
      <c r="AL16" s="4"/>
      <c r="AM16" s="4"/>
      <c r="AN16" s="4"/>
      <c r="AO16" s="4"/>
      <c r="AP16" s="32"/>
      <c r="AQ16" s="31">
        <f>SUM(AJ16:AP16)-AJ16</f>
        <v>0</v>
      </c>
      <c r="AR16" s="29"/>
      <c r="AS16" s="30">
        <f>AR16*1.98</f>
        <v>0</v>
      </c>
      <c r="AT16" s="29"/>
      <c r="AU16" s="4"/>
      <c r="AV16" s="4"/>
      <c r="AW16" s="4"/>
      <c r="AX16" s="4"/>
      <c r="AY16" s="31">
        <f>SUM(AR16:AX16)-AR16</f>
        <v>0</v>
      </c>
      <c r="AZ16" s="4"/>
      <c r="BA16" s="30">
        <f>AZ16*1.98</f>
        <v>0</v>
      </c>
      <c r="BB16" s="29"/>
      <c r="BC16" s="4"/>
      <c r="BD16" s="4"/>
      <c r="BE16" s="4"/>
      <c r="BF16" s="4"/>
      <c r="BG16" s="31">
        <f>SUM(AZ16:BF16)-AZ16</f>
        <v>0</v>
      </c>
      <c r="BH16" s="33"/>
      <c r="BI16" s="30">
        <f>BH16*1.98</f>
        <v>0</v>
      </c>
      <c r="BJ16" s="4"/>
      <c r="BK16" s="4"/>
      <c r="BL16" s="4"/>
      <c r="BM16" s="4"/>
      <c r="BN16" s="4"/>
      <c r="BO16" s="31">
        <f>SUM(BH16:BN16)-BH16</f>
        <v>0</v>
      </c>
      <c r="BP16" s="33"/>
      <c r="BQ16" s="30">
        <f>BP16*2.1</f>
        <v>0</v>
      </c>
      <c r="BR16" s="4"/>
      <c r="BS16" s="4"/>
      <c r="BT16" s="4"/>
      <c r="BU16" s="4"/>
      <c r="BV16" s="4"/>
      <c r="BW16" s="31">
        <f>SUM(BP16:BV16)-BP16</f>
        <v>0</v>
      </c>
      <c r="BX16" s="29"/>
      <c r="BY16" s="30">
        <f>(BX16)*2.1</f>
        <v>0</v>
      </c>
      <c r="BZ16" s="4"/>
      <c r="CA16" s="4"/>
      <c r="CB16" s="4"/>
      <c r="CC16" s="4"/>
      <c r="CD16" s="32"/>
      <c r="CE16" s="31">
        <f>SUM(BX16:CD16)-BX16</f>
        <v>0</v>
      </c>
      <c r="CF16" s="33"/>
      <c r="CG16" s="30">
        <f>CF16*2.1</f>
        <v>0</v>
      </c>
      <c r="CH16" s="4"/>
      <c r="CI16" s="4"/>
      <c r="CJ16" s="4"/>
      <c r="CK16" s="4"/>
      <c r="CL16" s="4"/>
      <c r="CM16" s="31">
        <f>SUM(CF16:CL16)-CF16</f>
        <v>0</v>
      </c>
      <c r="CN16" s="59">
        <f>AVERAGE(DC16:DG16)</f>
        <v>0</v>
      </c>
      <c r="CO16" s="75">
        <v>14</v>
      </c>
      <c r="CP16" s="29"/>
      <c r="CQ16" s="34">
        <f t="shared" si="14"/>
        <v>0</v>
      </c>
      <c r="CR16" s="34">
        <f t="shared" si="15"/>
        <v>0</v>
      </c>
      <c r="CS16" s="34">
        <f t="shared" si="0"/>
        <v>0</v>
      </c>
      <c r="CT16" s="34">
        <f t="shared" si="1"/>
        <v>0</v>
      </c>
      <c r="CU16" s="34">
        <f t="shared" si="2"/>
        <v>0</v>
      </c>
      <c r="CV16" s="34">
        <f t="shared" si="3"/>
        <v>0</v>
      </c>
      <c r="CW16" s="34">
        <f t="shared" si="4"/>
        <v>0</v>
      </c>
      <c r="CX16" s="34">
        <f t="shared" si="5"/>
        <v>0</v>
      </c>
      <c r="CY16" s="34">
        <f t="shared" si="6"/>
        <v>0</v>
      </c>
      <c r="CZ16" s="34">
        <f t="shared" si="7"/>
        <v>0</v>
      </c>
      <c r="DA16" s="34">
        <f t="shared" si="8"/>
        <v>0</v>
      </c>
      <c r="DB16" s="34"/>
      <c r="DC16" s="34">
        <f t="shared" si="9"/>
        <v>0</v>
      </c>
      <c r="DD16" s="34">
        <f t="shared" si="10"/>
        <v>0</v>
      </c>
      <c r="DE16" s="34">
        <f t="shared" si="11"/>
        <v>0</v>
      </c>
      <c r="DF16" s="34">
        <f t="shared" si="12"/>
        <v>0</v>
      </c>
      <c r="DG16" s="34">
        <f t="shared" si="13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20" t="s">
        <v>137</v>
      </c>
      <c r="B17" s="107">
        <v>2004</v>
      </c>
      <c r="C17" s="23" t="s">
        <v>120</v>
      </c>
      <c r="D17" s="33"/>
      <c r="E17" s="30">
        <f>D17*2.1</f>
        <v>0</v>
      </c>
      <c r="F17" s="4"/>
      <c r="G17" s="4"/>
      <c r="H17" s="4"/>
      <c r="I17" s="4"/>
      <c r="J17" s="4"/>
      <c r="K17" s="31">
        <f>SUM(D17:J17)-D17</f>
        <v>0</v>
      </c>
      <c r="L17" s="33"/>
      <c r="M17" s="30">
        <f>L17*2.1</f>
        <v>0</v>
      </c>
      <c r="N17" s="4"/>
      <c r="O17" s="4"/>
      <c r="P17" s="4"/>
      <c r="Q17" s="4"/>
      <c r="R17" s="4"/>
      <c r="S17" s="31"/>
      <c r="T17" s="29"/>
      <c r="U17" s="30">
        <f>(T17)*1.98</f>
        <v>0</v>
      </c>
      <c r="V17" s="4"/>
      <c r="W17" s="4"/>
      <c r="X17" s="4"/>
      <c r="Y17" s="4"/>
      <c r="Z17" s="32"/>
      <c r="AA17" s="31">
        <f>SUM(T17:Z17)-T17</f>
        <v>0</v>
      </c>
      <c r="AB17" s="29"/>
      <c r="AC17" s="30">
        <f>(AB17)*1.98</f>
        <v>0</v>
      </c>
      <c r="AD17" s="4"/>
      <c r="AE17" s="4"/>
      <c r="AF17" s="4"/>
      <c r="AG17" s="4"/>
      <c r="AH17" s="32"/>
      <c r="AI17" s="31">
        <f>SUM(AB17:AH17)-AB17</f>
        <v>0</v>
      </c>
      <c r="AJ17" s="29"/>
      <c r="AK17" s="30">
        <f>(AJ17)*1.98</f>
        <v>0</v>
      </c>
      <c r="AL17" s="4"/>
      <c r="AM17" s="4"/>
      <c r="AN17" s="4"/>
      <c r="AO17" s="4"/>
      <c r="AP17" s="32"/>
      <c r="AQ17" s="31">
        <f>SUM(AJ17:AP17)-AJ17</f>
        <v>0</v>
      </c>
      <c r="AR17" s="29"/>
      <c r="AS17" s="30">
        <f>AR17*1.98</f>
        <v>0</v>
      </c>
      <c r="AT17" s="29"/>
      <c r="AU17" s="4"/>
      <c r="AV17" s="4"/>
      <c r="AW17" s="4"/>
      <c r="AX17" s="4"/>
      <c r="AY17" s="31">
        <f>SUM(AR17:AX17)-AR17</f>
        <v>0</v>
      </c>
      <c r="AZ17" s="4"/>
      <c r="BA17" s="30">
        <f>AZ17*1.98</f>
        <v>0</v>
      </c>
      <c r="BB17" s="29"/>
      <c r="BC17" s="4"/>
      <c r="BD17" s="4"/>
      <c r="BE17" s="4"/>
      <c r="BF17" s="4"/>
      <c r="BG17" s="31">
        <f>SUM(AZ17:BF17)-AZ17</f>
        <v>0</v>
      </c>
      <c r="BH17" s="33"/>
      <c r="BI17" s="30">
        <f>BH17*1.98</f>
        <v>0</v>
      </c>
      <c r="BJ17" s="4"/>
      <c r="BK17" s="4"/>
      <c r="BL17" s="4"/>
      <c r="BM17" s="4"/>
      <c r="BN17" s="4"/>
      <c r="BO17" s="31">
        <f>SUM(BH17:BN17)-BH17</f>
        <v>0</v>
      </c>
      <c r="BP17" s="33"/>
      <c r="BQ17" s="30">
        <f>BP17*2.1</f>
        <v>0</v>
      </c>
      <c r="BR17" s="4"/>
      <c r="BS17" s="4"/>
      <c r="BT17" s="4"/>
      <c r="BU17" s="4"/>
      <c r="BV17" s="4"/>
      <c r="BW17" s="31">
        <f>SUM(BP17:BV17)-BP17</f>
        <v>0</v>
      </c>
      <c r="BX17" s="29"/>
      <c r="BY17" s="30">
        <f>(BX17)*2.1</f>
        <v>0</v>
      </c>
      <c r="BZ17" s="4"/>
      <c r="CA17" s="4"/>
      <c r="CB17" s="4"/>
      <c r="CC17" s="4"/>
      <c r="CD17" s="32"/>
      <c r="CE17" s="31">
        <f>SUM(BX17:CD17)-BX17</f>
        <v>0</v>
      </c>
      <c r="CF17" s="33"/>
      <c r="CG17" s="30">
        <f>CF17*2.1</f>
        <v>0</v>
      </c>
      <c r="CH17" s="4"/>
      <c r="CI17" s="4"/>
      <c r="CJ17" s="4"/>
      <c r="CK17" s="4"/>
      <c r="CL17" s="4"/>
      <c r="CM17" s="31">
        <f>SUM(CF17:CL17)-CF17</f>
        <v>0</v>
      </c>
      <c r="CN17" s="59">
        <f>AVERAGE(DC17:DG17)</f>
        <v>0</v>
      </c>
      <c r="CO17" s="75">
        <v>15</v>
      </c>
      <c r="CP17" s="29"/>
      <c r="CQ17" s="34">
        <f t="shared" si="14"/>
        <v>0</v>
      </c>
      <c r="CR17" s="34">
        <f t="shared" si="15"/>
        <v>0</v>
      </c>
      <c r="CS17" s="34">
        <f t="shared" si="0"/>
        <v>0</v>
      </c>
      <c r="CT17" s="34">
        <f t="shared" si="1"/>
        <v>0</v>
      </c>
      <c r="CU17" s="34">
        <f t="shared" si="2"/>
        <v>0</v>
      </c>
      <c r="CV17" s="34">
        <f t="shared" si="3"/>
        <v>0</v>
      </c>
      <c r="CW17" s="34">
        <f t="shared" si="4"/>
        <v>0</v>
      </c>
      <c r="CX17" s="34">
        <f t="shared" si="5"/>
        <v>0</v>
      </c>
      <c r="CY17" s="34">
        <f t="shared" si="6"/>
        <v>0</v>
      </c>
      <c r="CZ17" s="34">
        <f t="shared" si="7"/>
        <v>0</v>
      </c>
      <c r="DA17" s="34">
        <f t="shared" si="8"/>
        <v>0</v>
      </c>
      <c r="DB17" s="34"/>
      <c r="DC17" s="34">
        <f t="shared" si="9"/>
        <v>0</v>
      </c>
      <c r="DD17" s="34">
        <f t="shared" si="10"/>
        <v>0</v>
      </c>
      <c r="DE17" s="34">
        <f t="shared" si="11"/>
        <v>0</v>
      </c>
      <c r="DF17" s="34">
        <f t="shared" si="12"/>
        <v>0</v>
      </c>
      <c r="DG17" s="34">
        <f t="shared" si="13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20" t="s">
        <v>167</v>
      </c>
      <c r="B18" s="107">
        <v>2004</v>
      </c>
      <c r="C18" s="23" t="s">
        <v>74</v>
      </c>
      <c r="D18" s="33"/>
      <c r="E18" s="30">
        <f>D18*2.1</f>
        <v>0</v>
      </c>
      <c r="F18" s="4"/>
      <c r="G18" s="4"/>
      <c r="H18" s="4"/>
      <c r="I18" s="4"/>
      <c r="J18" s="4"/>
      <c r="K18" s="31">
        <f>SUM(D18:J18)-D18</f>
        <v>0</v>
      </c>
      <c r="L18" s="33"/>
      <c r="M18" s="30">
        <f>L18*2.1</f>
        <v>0</v>
      </c>
      <c r="N18" s="4"/>
      <c r="O18" s="4"/>
      <c r="P18" s="4"/>
      <c r="Q18" s="4"/>
      <c r="R18" s="4"/>
      <c r="S18" s="31"/>
      <c r="T18" s="29"/>
      <c r="U18" s="30">
        <f>(T18)*1.98</f>
        <v>0</v>
      </c>
      <c r="V18" s="4"/>
      <c r="W18" s="4"/>
      <c r="X18" s="4"/>
      <c r="Y18" s="4"/>
      <c r="Z18" s="32"/>
      <c r="AA18" s="31">
        <f>SUM(T18:Z18)-T18</f>
        <v>0</v>
      </c>
      <c r="AB18" s="29"/>
      <c r="AC18" s="30">
        <f>(AB18)*1.98</f>
        <v>0</v>
      </c>
      <c r="AD18" s="4"/>
      <c r="AE18" s="4"/>
      <c r="AF18" s="4"/>
      <c r="AG18" s="4"/>
      <c r="AH18" s="32"/>
      <c r="AI18" s="31">
        <f>SUM(AB18:AH18)-AB18</f>
        <v>0</v>
      </c>
      <c r="AJ18" s="29"/>
      <c r="AK18" s="30">
        <f>(AJ18)*1.98</f>
        <v>0</v>
      </c>
      <c r="AL18" s="4"/>
      <c r="AM18" s="4"/>
      <c r="AN18" s="4"/>
      <c r="AO18" s="4"/>
      <c r="AP18" s="32"/>
      <c r="AQ18" s="31">
        <f>SUM(AJ18:AP18)-AJ18</f>
        <v>0</v>
      </c>
      <c r="AR18" s="29"/>
      <c r="AS18" s="30">
        <f>AR18*1.98</f>
        <v>0</v>
      </c>
      <c r="AT18" s="29"/>
      <c r="AU18" s="4"/>
      <c r="AV18" s="4"/>
      <c r="AW18" s="4"/>
      <c r="AX18" s="4"/>
      <c r="AY18" s="31">
        <f>SUM(AR18:AX18)-AR18</f>
        <v>0</v>
      </c>
      <c r="AZ18" s="4"/>
      <c r="BA18" s="30">
        <f>AZ18*1.98</f>
        <v>0</v>
      </c>
      <c r="BB18" s="29"/>
      <c r="BC18" s="4"/>
      <c r="BD18" s="4"/>
      <c r="BE18" s="4"/>
      <c r="BF18" s="4"/>
      <c r="BG18" s="31">
        <f>SUM(AZ18:BF18)-AZ18</f>
        <v>0</v>
      </c>
      <c r="BH18" s="33"/>
      <c r="BI18" s="30">
        <f>BH18*1.98</f>
        <v>0</v>
      </c>
      <c r="BJ18" s="4"/>
      <c r="BK18" s="4"/>
      <c r="BL18" s="4"/>
      <c r="BM18" s="4"/>
      <c r="BN18" s="4"/>
      <c r="BO18" s="31">
        <f>SUM(BH18:BN18)-BH18</f>
        <v>0</v>
      </c>
      <c r="BP18" s="33"/>
      <c r="BQ18" s="30">
        <f>BP18*2.1</f>
        <v>0</v>
      </c>
      <c r="BR18" s="4"/>
      <c r="BS18" s="4"/>
      <c r="BT18" s="4"/>
      <c r="BU18" s="4"/>
      <c r="BV18" s="4"/>
      <c r="BW18" s="31">
        <f>SUM(BP18:BV18)-BP18</f>
        <v>0</v>
      </c>
      <c r="BX18" s="29"/>
      <c r="BY18" s="30">
        <f>(BX18)*2.1</f>
        <v>0</v>
      </c>
      <c r="BZ18" s="4"/>
      <c r="CA18" s="4"/>
      <c r="CB18" s="4"/>
      <c r="CC18" s="4"/>
      <c r="CD18" s="32"/>
      <c r="CE18" s="31">
        <f>SUM(BX18:CD18)-BX18</f>
        <v>0</v>
      </c>
      <c r="CF18" s="33"/>
      <c r="CG18" s="30">
        <f>CF18*2.1</f>
        <v>0</v>
      </c>
      <c r="CH18" s="4"/>
      <c r="CI18" s="4"/>
      <c r="CJ18" s="4"/>
      <c r="CK18" s="4"/>
      <c r="CL18" s="4"/>
      <c r="CM18" s="31">
        <f>SUM(CF18:CL18)-CF18</f>
        <v>0</v>
      </c>
      <c r="CN18" s="59">
        <f>AVERAGE(DC18:DG18)</f>
        <v>0</v>
      </c>
      <c r="CO18" s="75">
        <v>16</v>
      </c>
      <c r="CP18" s="29"/>
      <c r="CQ18" s="34">
        <f t="shared" ref="CQ18" si="16">K18</f>
        <v>0</v>
      </c>
      <c r="CR18" s="34">
        <f t="shared" ref="CR18" si="17">S18</f>
        <v>0</v>
      </c>
      <c r="CS18" s="34">
        <f t="shared" ref="CS18" si="18">AA18</f>
        <v>0</v>
      </c>
      <c r="CT18" s="34">
        <f t="shared" ref="CT18" si="19">AI18</f>
        <v>0</v>
      </c>
      <c r="CU18" s="34">
        <f t="shared" ref="CU18" si="20">AQ18</f>
        <v>0</v>
      </c>
      <c r="CV18" s="34">
        <f t="shared" ref="CV18" si="21">AY18</f>
        <v>0</v>
      </c>
      <c r="CW18" s="34">
        <f t="shared" ref="CW18" si="22">BG18</f>
        <v>0</v>
      </c>
      <c r="CX18" s="34">
        <f t="shared" ref="CX18" si="23">BO18</f>
        <v>0</v>
      </c>
      <c r="CY18" s="34">
        <f t="shared" ref="CY18" si="24">BW18</f>
        <v>0</v>
      </c>
      <c r="CZ18" s="34">
        <f t="shared" ref="CZ18" si="25">CE18</f>
        <v>0</v>
      </c>
      <c r="DA18" s="34">
        <f t="shared" ref="DA18" si="26">CM18</f>
        <v>0</v>
      </c>
      <c r="DB18" s="34"/>
      <c r="DC18" s="34">
        <f t="shared" si="9"/>
        <v>0</v>
      </c>
      <c r="DD18" s="34">
        <f t="shared" si="10"/>
        <v>0</v>
      </c>
      <c r="DE18" s="34">
        <f t="shared" si="11"/>
        <v>0</v>
      </c>
      <c r="DF18" s="34">
        <f t="shared" si="12"/>
        <v>0</v>
      </c>
      <c r="DG18" s="34">
        <f t="shared" si="13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20" t="s">
        <v>181</v>
      </c>
      <c r="B19" s="107"/>
      <c r="C19" s="23" t="s">
        <v>33</v>
      </c>
      <c r="D19" s="33"/>
      <c r="E19" s="30">
        <f>D19*2.1</f>
        <v>0</v>
      </c>
      <c r="F19" s="4"/>
      <c r="G19" s="4"/>
      <c r="H19" s="4"/>
      <c r="I19" s="4"/>
      <c r="J19" s="4"/>
      <c r="K19" s="31">
        <f>SUM(D19:J19)-D19</f>
        <v>0</v>
      </c>
      <c r="L19" s="33"/>
      <c r="M19" s="30">
        <f>L19*2.1</f>
        <v>0</v>
      </c>
      <c r="N19" s="4"/>
      <c r="O19" s="4"/>
      <c r="P19" s="4"/>
      <c r="Q19" s="4"/>
      <c r="R19" s="4"/>
      <c r="S19" s="31"/>
      <c r="T19" s="29"/>
      <c r="U19" s="30">
        <f>(T19)*1.98</f>
        <v>0</v>
      </c>
      <c r="V19" s="4"/>
      <c r="W19" s="4"/>
      <c r="X19" s="4"/>
      <c r="Y19" s="4"/>
      <c r="Z19" s="32"/>
      <c r="AA19" s="31">
        <f>SUM(T19:Z19)-T19</f>
        <v>0</v>
      </c>
      <c r="AB19" s="29"/>
      <c r="AC19" s="30">
        <f>(AB19)*1.98</f>
        <v>0</v>
      </c>
      <c r="AD19" s="4"/>
      <c r="AE19" s="4"/>
      <c r="AF19" s="4"/>
      <c r="AG19" s="4"/>
      <c r="AH19" s="32"/>
      <c r="AI19" s="31">
        <f>SUM(AB19:AH19)-AB19</f>
        <v>0</v>
      </c>
      <c r="AJ19" s="29"/>
      <c r="AK19" s="30">
        <f>(AJ19)*1.98</f>
        <v>0</v>
      </c>
      <c r="AL19" s="4"/>
      <c r="AM19" s="4"/>
      <c r="AN19" s="4"/>
      <c r="AO19" s="4"/>
      <c r="AP19" s="32"/>
      <c r="AQ19" s="31">
        <f>SUM(AJ19:AP19)-AJ19</f>
        <v>0</v>
      </c>
      <c r="AR19" s="29"/>
      <c r="AS19" s="30">
        <f>AR19*1.98</f>
        <v>0</v>
      </c>
      <c r="AT19" s="29"/>
      <c r="AU19" s="4"/>
      <c r="AV19" s="4"/>
      <c r="AW19" s="4"/>
      <c r="AX19" s="4"/>
      <c r="AY19" s="31">
        <f>SUM(AR19:AX19)-AR19</f>
        <v>0</v>
      </c>
      <c r="AZ19" s="4"/>
      <c r="BA19" s="30">
        <f>AZ19*1.98</f>
        <v>0</v>
      </c>
      <c r="BB19" s="29"/>
      <c r="BC19" s="4"/>
      <c r="BD19" s="4"/>
      <c r="BE19" s="4"/>
      <c r="BF19" s="4"/>
      <c r="BG19" s="31">
        <f>SUM(AZ19:BF19)-AZ19</f>
        <v>0</v>
      </c>
      <c r="BH19" s="33"/>
      <c r="BI19" s="30">
        <f>BH19*1.98</f>
        <v>0</v>
      </c>
      <c r="BJ19" s="4"/>
      <c r="BK19" s="4"/>
      <c r="BL19" s="4"/>
      <c r="BM19" s="4"/>
      <c r="BN19" s="4"/>
      <c r="BO19" s="31">
        <f>SUM(BH19:BN19)-BH19</f>
        <v>0</v>
      </c>
      <c r="BP19" s="33"/>
      <c r="BQ19" s="30">
        <f>BP19*2.1</f>
        <v>0</v>
      </c>
      <c r="BR19" s="4"/>
      <c r="BS19" s="4"/>
      <c r="BT19" s="4"/>
      <c r="BU19" s="4"/>
      <c r="BV19" s="4"/>
      <c r="BW19" s="31">
        <f>SUM(BP19:BV19)-BP19</f>
        <v>0</v>
      </c>
      <c r="BX19" s="29"/>
      <c r="BY19" s="30">
        <f>(BX19)*2.1</f>
        <v>0</v>
      </c>
      <c r="BZ19" s="4"/>
      <c r="CA19" s="4"/>
      <c r="CB19" s="4"/>
      <c r="CC19" s="4"/>
      <c r="CD19" s="32"/>
      <c r="CE19" s="31">
        <f>SUM(BX19:CD19)-BX19</f>
        <v>0</v>
      </c>
      <c r="CF19" s="33"/>
      <c r="CG19" s="30">
        <f>CF19*2.1</f>
        <v>0</v>
      </c>
      <c r="CH19" s="4"/>
      <c r="CI19" s="4"/>
      <c r="CJ19" s="4"/>
      <c r="CK19" s="4"/>
      <c r="CL19" s="4"/>
      <c r="CM19" s="31">
        <f>SUM(CF19:CL19)-CF19</f>
        <v>0</v>
      </c>
      <c r="CN19" s="59">
        <f>AVERAGE(DC19:DG19)</f>
        <v>0</v>
      </c>
      <c r="CO19" s="75">
        <v>17</v>
      </c>
      <c r="CP19" s="29"/>
      <c r="CQ19" s="34">
        <f t="shared" ref="CQ19" si="27">K19</f>
        <v>0</v>
      </c>
      <c r="CR19" s="34">
        <f t="shared" ref="CR19" si="28">S19</f>
        <v>0</v>
      </c>
      <c r="CS19" s="34">
        <f t="shared" ref="CS19" si="29">AA19</f>
        <v>0</v>
      </c>
      <c r="CT19" s="34">
        <f t="shared" ref="CT19" si="30">AI19</f>
        <v>0</v>
      </c>
      <c r="CU19" s="34">
        <f t="shared" ref="CU19" si="31">AQ19</f>
        <v>0</v>
      </c>
      <c r="CV19" s="34">
        <f t="shared" ref="CV19" si="32">AY19</f>
        <v>0</v>
      </c>
      <c r="CW19" s="34">
        <f t="shared" ref="CW19" si="33">BG19</f>
        <v>0</v>
      </c>
      <c r="CX19" s="34">
        <f t="shared" ref="CX19" si="34">BO19</f>
        <v>0</v>
      </c>
      <c r="CY19" s="34">
        <f t="shared" ref="CY19" si="35">BW19</f>
        <v>0</v>
      </c>
      <c r="CZ19" s="34">
        <f t="shared" ref="CZ19" si="36">CE19</f>
        <v>0</v>
      </c>
      <c r="DA19" s="34">
        <f t="shared" ref="DA19" si="37">CM19</f>
        <v>0</v>
      </c>
      <c r="DB19" s="34"/>
      <c r="DC19" s="34">
        <f t="shared" si="9"/>
        <v>0</v>
      </c>
      <c r="DD19" s="34">
        <f t="shared" si="10"/>
        <v>0</v>
      </c>
      <c r="DE19" s="34">
        <f t="shared" si="11"/>
        <v>0</v>
      </c>
      <c r="DF19" s="34">
        <f t="shared" si="12"/>
        <v>0</v>
      </c>
      <c r="DG19" s="34">
        <f t="shared" si="13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>
      <c r="A20" s="20" t="s">
        <v>119</v>
      </c>
      <c r="B20" s="107">
        <v>2002</v>
      </c>
      <c r="C20" s="23" t="s">
        <v>120</v>
      </c>
      <c r="D20" s="33"/>
      <c r="E20" s="30">
        <f>D20*2.1</f>
        <v>0</v>
      </c>
      <c r="F20" s="4"/>
      <c r="G20" s="4"/>
      <c r="H20" s="4"/>
      <c r="I20" s="4"/>
      <c r="J20" s="4"/>
      <c r="K20" s="31">
        <f>SUM(D20:J20)-D20</f>
        <v>0</v>
      </c>
      <c r="L20" s="33"/>
      <c r="M20" s="30">
        <f>L20*2.1</f>
        <v>0</v>
      </c>
      <c r="N20" s="4"/>
      <c r="O20" s="4"/>
      <c r="P20" s="4"/>
      <c r="Q20" s="4"/>
      <c r="R20" s="4"/>
      <c r="S20" s="31"/>
      <c r="T20" s="29"/>
      <c r="U20" s="30">
        <f>(T20)*1.98</f>
        <v>0</v>
      </c>
      <c r="V20" s="4"/>
      <c r="W20" s="4"/>
      <c r="X20" s="4"/>
      <c r="Y20" s="4"/>
      <c r="Z20" s="32"/>
      <c r="AA20" s="31">
        <f>SUM(T20:Z20)-T20</f>
        <v>0</v>
      </c>
      <c r="AB20" s="29"/>
      <c r="AC20" s="30">
        <f>(AB20)*1.98</f>
        <v>0</v>
      </c>
      <c r="AD20" s="4"/>
      <c r="AE20" s="4"/>
      <c r="AF20" s="4"/>
      <c r="AG20" s="4"/>
      <c r="AH20" s="32"/>
      <c r="AI20" s="31">
        <f>SUM(AB20:AH20)-AB20</f>
        <v>0</v>
      </c>
      <c r="AJ20" s="29"/>
      <c r="AK20" s="30">
        <f>(AJ20)*1.98</f>
        <v>0</v>
      </c>
      <c r="AL20" s="4"/>
      <c r="AM20" s="4"/>
      <c r="AN20" s="4"/>
      <c r="AO20" s="4"/>
      <c r="AP20" s="32"/>
      <c r="AQ20" s="31">
        <f>SUM(AJ20:AP20)-AJ20</f>
        <v>0</v>
      </c>
      <c r="AR20" s="29"/>
      <c r="AS20" s="30">
        <f>AR20*1.98</f>
        <v>0</v>
      </c>
      <c r="AT20" s="29"/>
      <c r="AU20" s="4"/>
      <c r="AV20" s="4"/>
      <c r="AW20" s="4"/>
      <c r="AX20" s="4"/>
      <c r="AY20" s="31">
        <f>SUM(AR20:AX20)-AR20</f>
        <v>0</v>
      </c>
      <c r="AZ20" s="4"/>
      <c r="BA20" s="30">
        <f>AZ20*1.98</f>
        <v>0</v>
      </c>
      <c r="BB20" s="29"/>
      <c r="BC20" s="4"/>
      <c r="BD20" s="4"/>
      <c r="BE20" s="4"/>
      <c r="BF20" s="4"/>
      <c r="BG20" s="31">
        <f>SUM(AZ20:BF20)-AZ20</f>
        <v>0</v>
      </c>
      <c r="BH20" s="33"/>
      <c r="BI20" s="30">
        <f>BH20*1.98</f>
        <v>0</v>
      </c>
      <c r="BJ20" s="4"/>
      <c r="BK20" s="4"/>
      <c r="BL20" s="4"/>
      <c r="BM20" s="4"/>
      <c r="BN20" s="4"/>
      <c r="BO20" s="31">
        <f>SUM(BH20:BN20)-BH20</f>
        <v>0</v>
      </c>
      <c r="BP20" s="33"/>
      <c r="BQ20" s="30">
        <f>BP20*2.1</f>
        <v>0</v>
      </c>
      <c r="BR20" s="4"/>
      <c r="BS20" s="4"/>
      <c r="BT20" s="4"/>
      <c r="BU20" s="4"/>
      <c r="BV20" s="4"/>
      <c r="BW20" s="31">
        <f>SUM(BP20:BV20)-BP20</f>
        <v>0</v>
      </c>
      <c r="BX20" s="29"/>
      <c r="BY20" s="30">
        <f>(BX20)*2.1</f>
        <v>0</v>
      </c>
      <c r="BZ20" s="4"/>
      <c r="CA20" s="4"/>
      <c r="CB20" s="4"/>
      <c r="CC20" s="4"/>
      <c r="CD20" s="32"/>
      <c r="CE20" s="31">
        <f>SUM(BX20:CD20)-BX20</f>
        <v>0</v>
      </c>
      <c r="CF20" s="33"/>
      <c r="CG20" s="30">
        <f>CF20*2.1</f>
        <v>0</v>
      </c>
      <c r="CH20" s="4"/>
      <c r="CI20" s="4"/>
      <c r="CJ20" s="4"/>
      <c r="CK20" s="4"/>
      <c r="CL20" s="4"/>
      <c r="CM20" s="31">
        <f>SUM(CF20:CL20)-CF20</f>
        <v>0</v>
      </c>
      <c r="CN20" s="59">
        <f>AVERAGE(DC20:DG20)</f>
        <v>0</v>
      </c>
      <c r="CO20" s="75">
        <v>18</v>
      </c>
      <c r="CP20" s="29"/>
      <c r="CQ20" s="34">
        <f t="shared" ref="CQ20:CQ21" si="38">K20</f>
        <v>0</v>
      </c>
      <c r="CR20" s="34">
        <f t="shared" ref="CR20:CR21" si="39">S20</f>
        <v>0</v>
      </c>
      <c r="CS20" s="34">
        <f t="shared" ref="CS20:CS21" si="40">AA20</f>
        <v>0</v>
      </c>
      <c r="CT20" s="34">
        <f t="shared" ref="CT20:CT21" si="41">AI20</f>
        <v>0</v>
      </c>
      <c r="CU20" s="34">
        <f t="shared" ref="CU20:CU21" si="42">AQ20</f>
        <v>0</v>
      </c>
      <c r="CV20" s="34">
        <f t="shared" ref="CV20:CV21" si="43">AY20</f>
        <v>0</v>
      </c>
      <c r="CW20" s="34">
        <f t="shared" ref="CW20:CW21" si="44">BG20</f>
        <v>0</v>
      </c>
      <c r="CX20" s="34">
        <f t="shared" ref="CX20:CX21" si="45">BO20</f>
        <v>0</v>
      </c>
      <c r="CY20" s="34">
        <f t="shared" ref="CY20:CY21" si="46">BW20</f>
        <v>0</v>
      </c>
      <c r="CZ20" s="34">
        <f t="shared" ref="CZ20:CZ21" si="47">CE20</f>
        <v>0</v>
      </c>
      <c r="DA20" s="34">
        <f t="shared" ref="DA20:DA21" si="48">CM20</f>
        <v>0</v>
      </c>
      <c r="DB20" s="34"/>
      <c r="DC20" s="34">
        <f t="shared" si="9"/>
        <v>0</v>
      </c>
      <c r="DD20" s="34">
        <f t="shared" si="10"/>
        <v>0</v>
      </c>
      <c r="DE20" s="34">
        <f t="shared" si="11"/>
        <v>0</v>
      </c>
      <c r="DF20" s="34">
        <f t="shared" si="12"/>
        <v>0</v>
      </c>
      <c r="DG20" s="34">
        <f t="shared" si="13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>
      <c r="A21" s="20" t="s">
        <v>127</v>
      </c>
      <c r="B21" s="107">
        <v>1987</v>
      </c>
      <c r="C21" s="23" t="s">
        <v>33</v>
      </c>
      <c r="D21" s="33"/>
      <c r="E21" s="30">
        <f>D21*2.1</f>
        <v>0</v>
      </c>
      <c r="F21" s="4"/>
      <c r="G21" s="4"/>
      <c r="H21" s="4"/>
      <c r="I21" s="4"/>
      <c r="J21" s="4"/>
      <c r="K21" s="31">
        <f>SUM(D21:J21)-D21</f>
        <v>0</v>
      </c>
      <c r="L21" s="33"/>
      <c r="M21" s="30">
        <f>L21*2.1</f>
        <v>0</v>
      </c>
      <c r="N21" s="4"/>
      <c r="O21" s="4"/>
      <c r="P21" s="4"/>
      <c r="Q21" s="4"/>
      <c r="R21" s="4"/>
      <c r="S21" s="31"/>
      <c r="T21" s="29"/>
      <c r="U21" s="30">
        <f>(T21)*1.98</f>
        <v>0</v>
      </c>
      <c r="V21" s="4"/>
      <c r="W21" s="4"/>
      <c r="X21" s="4"/>
      <c r="Y21" s="4"/>
      <c r="Z21" s="32"/>
      <c r="AA21" s="31">
        <f>SUM(T21:Z21)-T21</f>
        <v>0</v>
      </c>
      <c r="AB21" s="29"/>
      <c r="AC21" s="30">
        <f>(AB21)*1.98</f>
        <v>0</v>
      </c>
      <c r="AD21" s="4"/>
      <c r="AE21" s="4"/>
      <c r="AF21" s="4"/>
      <c r="AG21" s="4"/>
      <c r="AH21" s="32"/>
      <c r="AI21" s="31">
        <f>SUM(AB21:AH21)-AB21</f>
        <v>0</v>
      </c>
      <c r="AJ21" s="29"/>
      <c r="AK21" s="30">
        <f>(AJ21)*1.98</f>
        <v>0</v>
      </c>
      <c r="AL21" s="4"/>
      <c r="AM21" s="4"/>
      <c r="AN21" s="4"/>
      <c r="AO21" s="4"/>
      <c r="AP21" s="32"/>
      <c r="AQ21" s="31">
        <f>SUM(AJ21:AP21)-AJ21</f>
        <v>0</v>
      </c>
      <c r="AR21" s="29"/>
      <c r="AS21" s="30">
        <f>AR21*1.98</f>
        <v>0</v>
      </c>
      <c r="AT21" s="29"/>
      <c r="AU21" s="4"/>
      <c r="AV21" s="4"/>
      <c r="AW21" s="4"/>
      <c r="AX21" s="4"/>
      <c r="AY21" s="31">
        <f>SUM(AR21:AX21)-AR21</f>
        <v>0</v>
      </c>
      <c r="AZ21" s="4"/>
      <c r="BA21" s="30">
        <f>AZ21*1.98</f>
        <v>0</v>
      </c>
      <c r="BB21" s="29"/>
      <c r="BC21" s="4"/>
      <c r="BD21" s="4"/>
      <c r="BE21" s="4"/>
      <c r="BF21" s="4"/>
      <c r="BG21" s="31">
        <f>SUM(AZ21:BF21)-AZ21</f>
        <v>0</v>
      </c>
      <c r="BH21" s="33"/>
      <c r="BI21" s="30">
        <f>BH21*1.98</f>
        <v>0</v>
      </c>
      <c r="BJ21" s="4"/>
      <c r="BK21" s="4"/>
      <c r="BL21" s="4"/>
      <c r="BM21" s="4"/>
      <c r="BN21" s="4"/>
      <c r="BO21" s="31">
        <f>SUM(BH21:BN21)-BH21</f>
        <v>0</v>
      </c>
      <c r="BP21" s="33"/>
      <c r="BQ21" s="30">
        <f>BP21*2.1</f>
        <v>0</v>
      </c>
      <c r="BR21" s="4"/>
      <c r="BS21" s="4"/>
      <c r="BT21" s="4"/>
      <c r="BU21" s="4"/>
      <c r="BV21" s="4"/>
      <c r="BW21" s="31">
        <f>SUM(BP21:BV21)-BP21</f>
        <v>0</v>
      </c>
      <c r="BX21" s="29"/>
      <c r="BY21" s="30">
        <f>(BX21)*2.1</f>
        <v>0</v>
      </c>
      <c r="BZ21" s="4"/>
      <c r="CA21" s="4"/>
      <c r="CB21" s="4"/>
      <c r="CC21" s="4"/>
      <c r="CD21" s="32"/>
      <c r="CE21" s="31">
        <f>SUM(BX21:CD21)-BX21</f>
        <v>0</v>
      </c>
      <c r="CF21" s="33"/>
      <c r="CG21" s="30">
        <f>CF21*2.1</f>
        <v>0</v>
      </c>
      <c r="CH21" s="4"/>
      <c r="CI21" s="4"/>
      <c r="CJ21" s="4"/>
      <c r="CK21" s="4"/>
      <c r="CL21" s="4"/>
      <c r="CM21" s="31">
        <f>SUM(CF21:CL21)-CF21</f>
        <v>0</v>
      </c>
      <c r="CN21" s="59">
        <f>AVERAGE(DC21:DG21)</f>
        <v>0</v>
      </c>
      <c r="CO21" s="75">
        <v>20</v>
      </c>
      <c r="CP21" s="29"/>
      <c r="CQ21" s="34">
        <f t="shared" si="38"/>
        <v>0</v>
      </c>
      <c r="CR21" s="34">
        <f t="shared" si="39"/>
        <v>0</v>
      </c>
      <c r="CS21" s="34">
        <f t="shared" si="40"/>
        <v>0</v>
      </c>
      <c r="CT21" s="34">
        <f t="shared" si="41"/>
        <v>0</v>
      </c>
      <c r="CU21" s="34">
        <f t="shared" si="42"/>
        <v>0</v>
      </c>
      <c r="CV21" s="34">
        <f t="shared" si="43"/>
        <v>0</v>
      </c>
      <c r="CW21" s="34">
        <f t="shared" si="44"/>
        <v>0</v>
      </c>
      <c r="CX21" s="34">
        <f t="shared" si="45"/>
        <v>0</v>
      </c>
      <c r="CY21" s="34">
        <f t="shared" si="46"/>
        <v>0</v>
      </c>
      <c r="CZ21" s="34">
        <f t="shared" si="47"/>
        <v>0</v>
      </c>
      <c r="DA21" s="34">
        <f t="shared" si="48"/>
        <v>0</v>
      </c>
      <c r="DB21" s="34"/>
      <c r="DC21" s="34">
        <f t="shared" si="9"/>
        <v>0</v>
      </c>
      <c r="DD21" s="34">
        <f t="shared" si="10"/>
        <v>0</v>
      </c>
      <c r="DE21" s="34">
        <f t="shared" si="11"/>
        <v>0</v>
      </c>
      <c r="DF21" s="34">
        <f t="shared" si="12"/>
        <v>0</v>
      </c>
      <c r="DG21" s="34">
        <f t="shared" si="13"/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>
      <c r="A22" s="20" t="s">
        <v>123</v>
      </c>
      <c r="B22" s="107">
        <v>2002</v>
      </c>
      <c r="C22" s="23" t="s">
        <v>74</v>
      </c>
      <c r="D22" s="33"/>
      <c r="E22" s="30">
        <f>D22*2.1</f>
        <v>0</v>
      </c>
      <c r="F22" s="4"/>
      <c r="G22" s="4"/>
      <c r="H22" s="4"/>
      <c r="I22" s="4"/>
      <c r="J22" s="4"/>
      <c r="K22" s="31">
        <f>SUM(D22:J22)-D22</f>
        <v>0</v>
      </c>
      <c r="L22" s="33"/>
      <c r="M22" s="30">
        <f>L22*2.1</f>
        <v>0</v>
      </c>
      <c r="N22" s="4"/>
      <c r="O22" s="4"/>
      <c r="P22" s="4"/>
      <c r="Q22" s="4"/>
      <c r="R22" s="4"/>
      <c r="S22" s="31"/>
      <c r="T22" s="29"/>
      <c r="U22" s="30">
        <f>(T22)*1.98</f>
        <v>0</v>
      </c>
      <c r="V22" s="4"/>
      <c r="W22" s="4"/>
      <c r="X22" s="4"/>
      <c r="Y22" s="4"/>
      <c r="Z22" s="32"/>
      <c r="AA22" s="31">
        <f>SUM(T22:Z22)-T22</f>
        <v>0</v>
      </c>
      <c r="AB22" s="29"/>
      <c r="AC22" s="30">
        <f>(AB22)*1.98</f>
        <v>0</v>
      </c>
      <c r="AD22" s="4"/>
      <c r="AE22" s="4"/>
      <c r="AF22" s="4"/>
      <c r="AG22" s="4"/>
      <c r="AH22" s="32"/>
      <c r="AI22" s="31">
        <f>SUM(AB22:AH22)-AB22</f>
        <v>0</v>
      </c>
      <c r="AJ22" s="29"/>
      <c r="AK22" s="30">
        <f>(AJ22)*1.98</f>
        <v>0</v>
      </c>
      <c r="AL22" s="4"/>
      <c r="AM22" s="4"/>
      <c r="AN22" s="4"/>
      <c r="AO22" s="4"/>
      <c r="AP22" s="32"/>
      <c r="AQ22" s="31">
        <f>SUM(AJ22:AP22)-AJ22</f>
        <v>0</v>
      </c>
      <c r="AR22" s="29"/>
      <c r="AS22" s="30">
        <f>AR22*1.98</f>
        <v>0</v>
      </c>
      <c r="AT22" s="29"/>
      <c r="AU22" s="4"/>
      <c r="AV22" s="4"/>
      <c r="AW22" s="4"/>
      <c r="AX22" s="4"/>
      <c r="AY22" s="31">
        <f>SUM(AR22:AX22)-AR22</f>
        <v>0</v>
      </c>
      <c r="AZ22" s="4"/>
      <c r="BA22" s="30">
        <f>AZ22*1.98</f>
        <v>0</v>
      </c>
      <c r="BB22" s="29"/>
      <c r="BC22" s="4"/>
      <c r="BD22" s="4"/>
      <c r="BE22" s="4"/>
      <c r="BF22" s="4"/>
      <c r="BG22" s="31">
        <f>SUM(AZ22:BF22)-AZ22</f>
        <v>0</v>
      </c>
      <c r="BH22" s="33"/>
      <c r="BI22" s="30">
        <f>BH22*1.98</f>
        <v>0</v>
      </c>
      <c r="BJ22" s="4"/>
      <c r="BK22" s="4"/>
      <c r="BL22" s="4"/>
      <c r="BM22" s="4"/>
      <c r="BN22" s="4"/>
      <c r="BO22" s="31">
        <f>SUM(BH22:BN22)-BH22</f>
        <v>0</v>
      </c>
      <c r="BP22" s="33"/>
      <c r="BQ22" s="30">
        <f>BP22*2.1</f>
        <v>0</v>
      </c>
      <c r="BR22" s="4"/>
      <c r="BS22" s="4"/>
      <c r="BT22" s="4"/>
      <c r="BU22" s="4"/>
      <c r="BV22" s="4"/>
      <c r="BW22" s="31">
        <f>SUM(BP22:BV22)-BP22</f>
        <v>0</v>
      </c>
      <c r="BX22" s="29"/>
      <c r="BY22" s="30">
        <f>(BX22)*2.1</f>
        <v>0</v>
      </c>
      <c r="BZ22" s="4"/>
      <c r="CA22" s="4"/>
      <c r="CB22" s="4"/>
      <c r="CC22" s="4"/>
      <c r="CD22" s="32"/>
      <c r="CE22" s="31">
        <f>SUM(BX22:CD22)-BX22</f>
        <v>0</v>
      </c>
      <c r="CF22" s="33"/>
      <c r="CG22" s="30">
        <f>CF22*2.1</f>
        <v>0</v>
      </c>
      <c r="CH22" s="4"/>
      <c r="CI22" s="4"/>
      <c r="CJ22" s="4"/>
      <c r="CK22" s="4"/>
      <c r="CL22" s="4"/>
      <c r="CM22" s="31">
        <f>SUM(CF22:CL22)-CF22</f>
        <v>0</v>
      </c>
      <c r="CN22" s="59">
        <f>AVERAGE(DC22:DG22)</f>
        <v>0</v>
      </c>
      <c r="CO22" s="75">
        <v>21</v>
      </c>
      <c r="CP22" s="29"/>
      <c r="CQ22" s="34">
        <f t="shared" ref="CQ22" si="49">K22</f>
        <v>0</v>
      </c>
      <c r="CR22" s="34">
        <f t="shared" ref="CR22" si="50">S22</f>
        <v>0</v>
      </c>
      <c r="CS22" s="34">
        <f t="shared" ref="CS22" si="51">AA22</f>
        <v>0</v>
      </c>
      <c r="CT22" s="34">
        <f t="shared" ref="CT22" si="52">AI22</f>
        <v>0</v>
      </c>
      <c r="CU22" s="34">
        <f t="shared" ref="CU22" si="53">AQ22</f>
        <v>0</v>
      </c>
      <c r="CV22" s="34">
        <f t="shared" ref="CV22" si="54">AY22</f>
        <v>0</v>
      </c>
      <c r="CW22" s="34">
        <f t="shared" ref="CW22" si="55">BG22</f>
        <v>0</v>
      </c>
      <c r="CX22" s="34">
        <f t="shared" ref="CX22" si="56">BO22</f>
        <v>0</v>
      </c>
      <c r="CY22" s="34">
        <f t="shared" ref="CY22" si="57">BW22</f>
        <v>0</v>
      </c>
      <c r="CZ22" s="34">
        <f t="shared" ref="CZ22" si="58">CE22</f>
        <v>0</v>
      </c>
      <c r="DA22" s="34">
        <f t="shared" ref="DA22" si="59">CM22</f>
        <v>0</v>
      </c>
      <c r="DB22" s="34"/>
      <c r="DC22" s="34">
        <f t="shared" si="9"/>
        <v>0</v>
      </c>
      <c r="DD22" s="34">
        <f t="shared" si="10"/>
        <v>0</v>
      </c>
      <c r="DE22" s="34">
        <f t="shared" si="11"/>
        <v>0</v>
      </c>
      <c r="DF22" s="34">
        <f t="shared" si="12"/>
        <v>0</v>
      </c>
      <c r="DG22" s="34">
        <f t="shared" si="13"/>
        <v>0</v>
      </c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 hidden="1">
      <c r="A23" s="20" t="s">
        <v>146</v>
      </c>
      <c r="B23" s="107">
        <v>2002</v>
      </c>
      <c r="C23" s="23" t="s">
        <v>113</v>
      </c>
      <c r="D23" s="33"/>
      <c r="E23" s="30">
        <f>D23*2.1</f>
        <v>0</v>
      </c>
      <c r="F23" s="4"/>
      <c r="G23" s="4"/>
      <c r="H23" s="4"/>
      <c r="I23" s="4"/>
      <c r="J23" s="4"/>
      <c r="K23" s="31">
        <f>SUM(D23:J23)-D23</f>
        <v>0</v>
      </c>
      <c r="L23" s="33"/>
      <c r="M23" s="30">
        <f>L23*2.1</f>
        <v>0</v>
      </c>
      <c r="N23" s="4"/>
      <c r="O23" s="4"/>
      <c r="P23" s="4"/>
      <c r="Q23" s="4"/>
      <c r="R23" s="4"/>
      <c r="S23" s="31"/>
      <c r="T23" s="29"/>
      <c r="U23" s="30">
        <f>(T23)*1.98</f>
        <v>0</v>
      </c>
      <c r="V23" s="4"/>
      <c r="W23" s="4"/>
      <c r="X23" s="4"/>
      <c r="Y23" s="4"/>
      <c r="Z23" s="32"/>
      <c r="AA23" s="31">
        <f>SUM(T23:Z23)-T23</f>
        <v>0</v>
      </c>
      <c r="AB23" s="29"/>
      <c r="AC23" s="30">
        <f>(AB23)*1.98</f>
        <v>0</v>
      </c>
      <c r="AD23" s="4"/>
      <c r="AE23" s="4"/>
      <c r="AF23" s="4"/>
      <c r="AG23" s="4"/>
      <c r="AH23" s="32"/>
      <c r="AI23" s="31">
        <f>SUM(AB23:AH23)-AB23</f>
        <v>0</v>
      </c>
      <c r="AJ23" s="29"/>
      <c r="AK23" s="30">
        <f>(AJ23)*1.98</f>
        <v>0</v>
      </c>
      <c r="AL23" s="4"/>
      <c r="AM23" s="4"/>
      <c r="AN23" s="4"/>
      <c r="AO23" s="4"/>
      <c r="AP23" s="32"/>
      <c r="AQ23" s="31">
        <f>SUM(AJ23:AP23)-AJ23</f>
        <v>0</v>
      </c>
      <c r="AR23" s="29"/>
      <c r="AS23" s="30">
        <f>AR23*1.98</f>
        <v>0</v>
      </c>
      <c r="AT23" s="29"/>
      <c r="AU23" s="4"/>
      <c r="AV23" s="4"/>
      <c r="AW23" s="4"/>
      <c r="AX23" s="4"/>
      <c r="AY23" s="31">
        <f>SUM(AR23:AX23)-AR23</f>
        <v>0</v>
      </c>
      <c r="AZ23" s="4"/>
      <c r="BA23" s="30">
        <f>AZ23*1.98</f>
        <v>0</v>
      </c>
      <c r="BB23" s="29"/>
      <c r="BC23" s="4"/>
      <c r="BD23" s="4"/>
      <c r="BE23" s="4"/>
      <c r="BF23" s="4"/>
      <c r="BG23" s="31">
        <f>SUM(AZ23:BF23)-AZ23</f>
        <v>0</v>
      </c>
      <c r="BH23" s="33"/>
      <c r="BI23" s="30">
        <f>BH23*1.98</f>
        <v>0</v>
      </c>
      <c r="BJ23" s="4"/>
      <c r="BK23" s="4"/>
      <c r="BL23" s="4"/>
      <c r="BM23" s="4"/>
      <c r="BN23" s="4"/>
      <c r="BO23" s="31">
        <f>SUM(BH23:BN23)-BH23</f>
        <v>0</v>
      </c>
      <c r="BP23" s="33"/>
      <c r="BQ23" s="30">
        <f>BP23*2.1</f>
        <v>0</v>
      </c>
      <c r="BR23" s="4"/>
      <c r="BS23" s="4"/>
      <c r="BT23" s="4"/>
      <c r="BU23" s="4"/>
      <c r="BV23" s="4"/>
      <c r="BW23" s="31">
        <f>SUM(BP23:BV23)-BP23</f>
        <v>0</v>
      </c>
      <c r="BX23" s="29"/>
      <c r="BY23" s="30">
        <f>(BX23)*2.1</f>
        <v>0</v>
      </c>
      <c r="BZ23" s="4"/>
      <c r="CA23" s="4"/>
      <c r="CB23" s="4"/>
      <c r="CC23" s="4"/>
      <c r="CD23" s="32"/>
      <c r="CE23" s="31">
        <f>SUM(BX23:CD23)-BX23</f>
        <v>0</v>
      </c>
      <c r="CF23" s="33"/>
      <c r="CG23" s="30">
        <f>CF23*2.1</f>
        <v>0</v>
      </c>
      <c r="CH23" s="4"/>
      <c r="CI23" s="4"/>
      <c r="CJ23" s="4"/>
      <c r="CK23" s="4"/>
      <c r="CL23" s="4"/>
      <c r="CM23" s="31">
        <f>SUM(CF23:CL23)-CF23</f>
        <v>0</v>
      </c>
      <c r="CN23" s="59">
        <f>AVERAGE(DC23:DG23)</f>
        <v>0</v>
      </c>
      <c r="CO23" s="75">
        <v>20</v>
      </c>
      <c r="CP23" s="29"/>
      <c r="CQ23" s="34">
        <f t="shared" ref="CQ23" si="60">K23</f>
        <v>0</v>
      </c>
      <c r="CR23" s="34">
        <f t="shared" ref="CR23" si="61">S23</f>
        <v>0</v>
      </c>
      <c r="CS23" s="34">
        <f t="shared" ref="CS23" si="62">AA23</f>
        <v>0</v>
      </c>
      <c r="CT23" s="34">
        <f t="shared" ref="CT23" si="63">AI23</f>
        <v>0</v>
      </c>
      <c r="CU23" s="34">
        <f t="shared" ref="CU23" si="64">AQ23</f>
        <v>0</v>
      </c>
      <c r="CV23" s="34">
        <f t="shared" ref="CV23" si="65">AY23</f>
        <v>0</v>
      </c>
      <c r="CW23" s="34">
        <f t="shared" ref="CW23" si="66">BG23</f>
        <v>0</v>
      </c>
      <c r="CX23" s="34">
        <f t="shared" ref="CX23" si="67">BO23</f>
        <v>0</v>
      </c>
      <c r="CY23" s="34">
        <f t="shared" ref="CY23" si="68">BW23</f>
        <v>0</v>
      </c>
      <c r="CZ23" s="34">
        <f t="shared" ref="CZ23" si="69">CE23</f>
        <v>0</v>
      </c>
      <c r="DA23" s="34">
        <f t="shared" ref="DA23" si="70">CM23</f>
        <v>0</v>
      </c>
      <c r="DB23" s="34"/>
      <c r="DC23" s="34">
        <f t="shared" si="9"/>
        <v>0</v>
      </c>
      <c r="DD23" s="34">
        <f t="shared" si="10"/>
        <v>0</v>
      </c>
      <c r="DE23" s="34">
        <f t="shared" si="11"/>
        <v>0</v>
      </c>
      <c r="DF23" s="34">
        <f t="shared" si="12"/>
        <v>0</v>
      </c>
      <c r="DG23" s="34">
        <f t="shared" si="13"/>
        <v>0</v>
      </c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 hidden="1">
      <c r="A24" s="20" t="s">
        <v>155</v>
      </c>
      <c r="B24" s="107">
        <v>2002</v>
      </c>
      <c r="C24" s="23" t="s">
        <v>113</v>
      </c>
      <c r="D24" s="33"/>
      <c r="E24" s="30">
        <f>D24*2.1</f>
        <v>0</v>
      </c>
      <c r="F24" s="4"/>
      <c r="G24" s="4"/>
      <c r="H24" s="4"/>
      <c r="I24" s="4"/>
      <c r="J24" s="4"/>
      <c r="K24" s="31">
        <f>SUM(D24:J24)-D24</f>
        <v>0</v>
      </c>
      <c r="L24" s="33"/>
      <c r="M24" s="30">
        <f>L24*2.1</f>
        <v>0</v>
      </c>
      <c r="N24" s="4"/>
      <c r="O24" s="4"/>
      <c r="P24" s="4"/>
      <c r="Q24" s="4"/>
      <c r="R24" s="4"/>
      <c r="S24" s="31"/>
      <c r="T24" s="29"/>
      <c r="U24" s="30">
        <f>(T24)*1.98</f>
        <v>0</v>
      </c>
      <c r="V24" s="4"/>
      <c r="W24" s="4"/>
      <c r="X24" s="4"/>
      <c r="Y24" s="4"/>
      <c r="Z24" s="32"/>
      <c r="AA24" s="31">
        <f>SUM(T24:Z24)-T24</f>
        <v>0</v>
      </c>
      <c r="AB24" s="29"/>
      <c r="AC24" s="30">
        <f>(AB24)*1.98</f>
        <v>0</v>
      </c>
      <c r="AD24" s="4"/>
      <c r="AE24" s="4"/>
      <c r="AF24" s="4"/>
      <c r="AG24" s="4"/>
      <c r="AH24" s="32"/>
      <c r="AI24" s="31">
        <f>SUM(AB24:AH24)-AB24</f>
        <v>0</v>
      </c>
      <c r="AJ24" s="29"/>
      <c r="AK24" s="30">
        <f>(AJ24)*1.98</f>
        <v>0</v>
      </c>
      <c r="AL24" s="4"/>
      <c r="AM24" s="4"/>
      <c r="AN24" s="4"/>
      <c r="AO24" s="4"/>
      <c r="AP24" s="32"/>
      <c r="AQ24" s="31">
        <f>SUM(AJ24:AP24)-AJ24</f>
        <v>0</v>
      </c>
      <c r="AR24" s="29"/>
      <c r="AS24" s="30">
        <f>AR24*1.98</f>
        <v>0</v>
      </c>
      <c r="AT24" s="29"/>
      <c r="AU24" s="4"/>
      <c r="AV24" s="4"/>
      <c r="AW24" s="4"/>
      <c r="AX24" s="4"/>
      <c r="AY24" s="31">
        <f>SUM(AR24:AX24)-AR24</f>
        <v>0</v>
      </c>
      <c r="AZ24" s="4"/>
      <c r="BA24" s="30">
        <f>AZ24*1.98</f>
        <v>0</v>
      </c>
      <c r="BB24" s="29"/>
      <c r="BC24" s="4"/>
      <c r="BD24" s="4"/>
      <c r="BE24" s="4"/>
      <c r="BF24" s="4"/>
      <c r="BG24" s="31">
        <f>SUM(AZ24:BF24)-AZ24</f>
        <v>0</v>
      </c>
      <c r="BH24" s="33"/>
      <c r="BI24" s="30">
        <f>BH24*1.98</f>
        <v>0</v>
      </c>
      <c r="BJ24" s="4"/>
      <c r="BK24" s="4"/>
      <c r="BL24" s="4"/>
      <c r="BM24" s="4"/>
      <c r="BN24" s="4"/>
      <c r="BO24" s="31">
        <f>SUM(BH24:BN24)-BH24</f>
        <v>0</v>
      </c>
      <c r="BP24" s="33"/>
      <c r="BQ24" s="30">
        <f>BP24*2.1</f>
        <v>0</v>
      </c>
      <c r="BR24" s="4"/>
      <c r="BS24" s="4"/>
      <c r="BT24" s="4"/>
      <c r="BU24" s="4"/>
      <c r="BV24" s="4"/>
      <c r="BW24" s="31">
        <f>SUM(BP24:BV24)-BP24</f>
        <v>0</v>
      </c>
      <c r="BX24" s="29"/>
      <c r="BY24" s="30">
        <f>(BX24)*2.1</f>
        <v>0</v>
      </c>
      <c r="BZ24" s="4"/>
      <c r="CA24" s="4"/>
      <c r="CB24" s="4"/>
      <c r="CC24" s="4"/>
      <c r="CD24" s="32"/>
      <c r="CE24" s="31">
        <f>SUM(BX24:CD24)-BX24</f>
        <v>0</v>
      </c>
      <c r="CF24" s="33"/>
      <c r="CG24" s="30">
        <f>CF24*2.1</f>
        <v>0</v>
      </c>
      <c r="CH24" s="4"/>
      <c r="CI24" s="4"/>
      <c r="CJ24" s="4"/>
      <c r="CK24" s="4"/>
      <c r="CL24" s="4"/>
      <c r="CM24" s="31">
        <f>SUM(CF24:CL24)-CF24</f>
        <v>0</v>
      </c>
      <c r="CN24" s="59">
        <f>AVERAGE(DC24:DG24)</f>
        <v>0</v>
      </c>
      <c r="CO24" s="75">
        <v>21</v>
      </c>
      <c r="CP24" s="29"/>
      <c r="CQ24" s="34">
        <f t="shared" ref="CQ24" si="71">K24</f>
        <v>0</v>
      </c>
      <c r="CR24" s="34">
        <f t="shared" ref="CR24" si="72">S24</f>
        <v>0</v>
      </c>
      <c r="CS24" s="34">
        <f t="shared" ref="CS24" si="73">AA24</f>
        <v>0</v>
      </c>
      <c r="CT24" s="34">
        <f t="shared" ref="CT24" si="74">AI24</f>
        <v>0</v>
      </c>
      <c r="CU24" s="34">
        <f t="shared" ref="CU24" si="75">AQ24</f>
        <v>0</v>
      </c>
      <c r="CV24" s="34">
        <f t="shared" ref="CV24" si="76">AY24</f>
        <v>0</v>
      </c>
      <c r="CW24" s="34">
        <f t="shared" ref="CW24" si="77">BG24</f>
        <v>0</v>
      </c>
      <c r="CX24" s="34">
        <f t="shared" ref="CX24" si="78">BO24</f>
        <v>0</v>
      </c>
      <c r="CY24" s="34">
        <f t="shared" ref="CY24" si="79">BW24</f>
        <v>0</v>
      </c>
      <c r="CZ24" s="34">
        <f t="shared" ref="CZ24" si="80">CE24</f>
        <v>0</v>
      </c>
      <c r="DA24" s="34">
        <f t="shared" ref="DA24" si="81">CM24</f>
        <v>0</v>
      </c>
      <c r="DB24" s="34"/>
      <c r="DC24" s="34">
        <f t="shared" si="9"/>
        <v>0</v>
      </c>
      <c r="DD24" s="34">
        <f t="shared" si="10"/>
        <v>0</v>
      </c>
      <c r="DE24" s="34">
        <f t="shared" si="11"/>
        <v>0</v>
      </c>
      <c r="DF24" s="34">
        <f t="shared" si="12"/>
        <v>0</v>
      </c>
      <c r="DG24" s="34">
        <f t="shared" si="13"/>
        <v>0</v>
      </c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35" customFormat="1" hidden="1">
      <c r="A25" s="20" t="s">
        <v>121</v>
      </c>
      <c r="B25" s="107">
        <v>2000</v>
      </c>
      <c r="C25" s="23" t="s">
        <v>125</v>
      </c>
      <c r="D25" s="33"/>
      <c r="E25" s="30">
        <f>D25*2.1</f>
        <v>0</v>
      </c>
      <c r="F25" s="4"/>
      <c r="G25" s="4"/>
      <c r="H25" s="4"/>
      <c r="I25" s="4"/>
      <c r="J25" s="4"/>
      <c r="K25" s="31">
        <f>SUM(D25:J25)-D25</f>
        <v>0</v>
      </c>
      <c r="L25" s="33"/>
      <c r="M25" s="30">
        <f>L25*2.1</f>
        <v>0</v>
      </c>
      <c r="N25" s="4"/>
      <c r="O25" s="4"/>
      <c r="P25" s="4"/>
      <c r="Q25" s="4"/>
      <c r="R25" s="4"/>
      <c r="S25" s="31"/>
      <c r="T25" s="29"/>
      <c r="U25" s="30">
        <f>(T25)*1.98</f>
        <v>0</v>
      </c>
      <c r="V25" s="4"/>
      <c r="W25" s="4"/>
      <c r="X25" s="4"/>
      <c r="Y25" s="4"/>
      <c r="Z25" s="32"/>
      <c r="AA25" s="31">
        <f>SUM(T25:Z25)-T25</f>
        <v>0</v>
      </c>
      <c r="AB25" s="29"/>
      <c r="AC25" s="30">
        <f>(AB25)*1.98</f>
        <v>0</v>
      </c>
      <c r="AD25" s="4"/>
      <c r="AE25" s="4"/>
      <c r="AF25" s="4"/>
      <c r="AG25" s="4"/>
      <c r="AH25" s="32"/>
      <c r="AI25" s="31">
        <f>SUM(AB25:AH25)-AB25</f>
        <v>0</v>
      </c>
      <c r="AJ25" s="29"/>
      <c r="AK25" s="30">
        <f>(AJ25)*1.98</f>
        <v>0</v>
      </c>
      <c r="AL25" s="4"/>
      <c r="AM25" s="4"/>
      <c r="AN25" s="4"/>
      <c r="AO25" s="4"/>
      <c r="AP25" s="32"/>
      <c r="AQ25" s="31">
        <f>SUM(AJ25:AP25)-AJ25</f>
        <v>0</v>
      </c>
      <c r="AR25" s="29"/>
      <c r="AS25" s="30">
        <f>AR25*1.98</f>
        <v>0</v>
      </c>
      <c r="AT25" s="29"/>
      <c r="AU25" s="4"/>
      <c r="AV25" s="4"/>
      <c r="AW25" s="4"/>
      <c r="AX25" s="4"/>
      <c r="AY25" s="31">
        <f>SUM(AR25:AX25)-AR25</f>
        <v>0</v>
      </c>
      <c r="AZ25" s="4"/>
      <c r="BA25" s="30">
        <f>AZ25*1.98</f>
        <v>0</v>
      </c>
      <c r="BB25" s="29"/>
      <c r="BC25" s="4"/>
      <c r="BD25" s="4"/>
      <c r="BE25" s="4"/>
      <c r="BF25" s="4"/>
      <c r="BG25" s="31">
        <f>SUM(AZ25:BF25)-AZ25</f>
        <v>0</v>
      </c>
      <c r="BH25" s="33"/>
      <c r="BI25" s="30">
        <f>BH25*1.98</f>
        <v>0</v>
      </c>
      <c r="BJ25" s="4"/>
      <c r="BK25" s="4"/>
      <c r="BL25" s="4"/>
      <c r="BM25" s="4"/>
      <c r="BN25" s="4"/>
      <c r="BO25" s="31">
        <f>SUM(BH25:BN25)-BH25</f>
        <v>0</v>
      </c>
      <c r="BP25" s="33"/>
      <c r="BQ25" s="30">
        <f>BP25*2.1</f>
        <v>0</v>
      </c>
      <c r="BR25" s="4"/>
      <c r="BS25" s="4"/>
      <c r="BT25" s="4"/>
      <c r="BU25" s="4"/>
      <c r="BV25" s="4"/>
      <c r="BW25" s="31">
        <f>SUM(BP25:BV25)-BP25</f>
        <v>0</v>
      </c>
      <c r="BX25" s="29"/>
      <c r="BY25" s="30">
        <f>(BX25)*2.1</f>
        <v>0</v>
      </c>
      <c r="BZ25" s="4"/>
      <c r="CA25" s="4"/>
      <c r="CB25" s="4"/>
      <c r="CC25" s="4"/>
      <c r="CD25" s="32"/>
      <c r="CE25" s="31">
        <f>SUM(BX25:CD25)-BX25</f>
        <v>0</v>
      </c>
      <c r="CF25" s="33"/>
      <c r="CG25" s="30">
        <f>CF25*2.1</f>
        <v>0</v>
      </c>
      <c r="CH25" s="4"/>
      <c r="CI25" s="4"/>
      <c r="CJ25" s="4"/>
      <c r="CK25" s="4"/>
      <c r="CL25" s="4"/>
      <c r="CM25" s="31">
        <f>SUM(CF25:CL25)-CF25</f>
        <v>0</v>
      </c>
      <c r="CN25" s="59">
        <f>AVERAGE(DC25:DG25)</f>
        <v>0</v>
      </c>
      <c r="CO25" s="75">
        <v>22</v>
      </c>
      <c r="CP25" s="29"/>
      <c r="CQ25" s="34">
        <f t="shared" ref="CQ25" si="82">K25</f>
        <v>0</v>
      </c>
      <c r="CR25" s="34">
        <f t="shared" ref="CR25" si="83">S25</f>
        <v>0</v>
      </c>
      <c r="CS25" s="34">
        <f t="shared" ref="CS25" si="84">AA25</f>
        <v>0</v>
      </c>
      <c r="CT25" s="34">
        <f t="shared" ref="CT25" si="85">AI25</f>
        <v>0</v>
      </c>
      <c r="CU25" s="34">
        <f t="shared" ref="CU25" si="86">AQ25</f>
        <v>0</v>
      </c>
      <c r="CV25" s="34">
        <f t="shared" ref="CV25" si="87">AY25</f>
        <v>0</v>
      </c>
      <c r="CW25" s="34">
        <f t="shared" ref="CW25" si="88">BG25</f>
        <v>0</v>
      </c>
      <c r="CX25" s="34">
        <f t="shared" ref="CX25" si="89">BO25</f>
        <v>0</v>
      </c>
      <c r="CY25" s="34">
        <f t="shared" ref="CY25" si="90">BW25</f>
        <v>0</v>
      </c>
      <c r="CZ25" s="34">
        <f t="shared" ref="CZ25" si="91">CE25</f>
        <v>0</v>
      </c>
      <c r="DA25" s="34">
        <f t="shared" ref="DA25" si="92">CM25</f>
        <v>0</v>
      </c>
      <c r="DB25" s="34"/>
      <c r="DC25" s="34">
        <f t="shared" si="9"/>
        <v>0</v>
      </c>
      <c r="DD25" s="34">
        <f t="shared" si="10"/>
        <v>0</v>
      </c>
      <c r="DE25" s="34">
        <f t="shared" si="11"/>
        <v>0</v>
      </c>
      <c r="DF25" s="34">
        <f t="shared" si="12"/>
        <v>0</v>
      </c>
      <c r="DG25" s="34">
        <f t="shared" si="13"/>
        <v>0</v>
      </c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35" customFormat="1" hidden="1">
      <c r="A26" s="20" t="s">
        <v>153</v>
      </c>
      <c r="B26" s="107">
        <v>1998</v>
      </c>
      <c r="C26" s="23" t="s">
        <v>33</v>
      </c>
      <c r="D26" s="33"/>
      <c r="E26" s="30">
        <f>D26*2.1</f>
        <v>0</v>
      </c>
      <c r="F26" s="4"/>
      <c r="G26" s="4"/>
      <c r="H26" s="4"/>
      <c r="I26" s="4"/>
      <c r="J26" s="4"/>
      <c r="K26" s="31">
        <f>SUM(D26:J26)-D26</f>
        <v>0</v>
      </c>
      <c r="L26" s="33"/>
      <c r="M26" s="30">
        <f>L26*2.1</f>
        <v>0</v>
      </c>
      <c r="N26" s="4"/>
      <c r="O26" s="4"/>
      <c r="P26" s="4"/>
      <c r="Q26" s="4"/>
      <c r="R26" s="4"/>
      <c r="S26" s="31"/>
      <c r="T26" s="29"/>
      <c r="U26" s="30">
        <f>(T26)*1.98</f>
        <v>0</v>
      </c>
      <c r="V26" s="4"/>
      <c r="W26" s="4"/>
      <c r="X26" s="4"/>
      <c r="Y26" s="4"/>
      <c r="Z26" s="32"/>
      <c r="AA26" s="31">
        <f>SUM(T26:Z26)-T26</f>
        <v>0</v>
      </c>
      <c r="AB26" s="29"/>
      <c r="AC26" s="30">
        <f>(AB26)*1.98</f>
        <v>0</v>
      </c>
      <c r="AD26" s="4"/>
      <c r="AE26" s="4"/>
      <c r="AF26" s="4"/>
      <c r="AG26" s="4"/>
      <c r="AH26" s="32"/>
      <c r="AI26" s="31">
        <f>SUM(AB26:AH26)-AB26</f>
        <v>0</v>
      </c>
      <c r="AJ26" s="29"/>
      <c r="AK26" s="30">
        <f>(AJ26)*1.98</f>
        <v>0</v>
      </c>
      <c r="AL26" s="4"/>
      <c r="AM26" s="4"/>
      <c r="AN26" s="4"/>
      <c r="AO26" s="4"/>
      <c r="AP26" s="32"/>
      <c r="AQ26" s="31">
        <f>SUM(AJ26:AP26)-AJ26</f>
        <v>0</v>
      </c>
      <c r="AR26" s="29"/>
      <c r="AS26" s="30">
        <f>AR26*1.98</f>
        <v>0</v>
      </c>
      <c r="AT26" s="29"/>
      <c r="AU26" s="4"/>
      <c r="AV26" s="4"/>
      <c r="AW26" s="4"/>
      <c r="AX26" s="4"/>
      <c r="AY26" s="31">
        <f>SUM(AR26:AX26)-AR26</f>
        <v>0</v>
      </c>
      <c r="AZ26" s="4"/>
      <c r="BA26" s="30">
        <f>AZ26*1.98</f>
        <v>0</v>
      </c>
      <c r="BB26" s="29"/>
      <c r="BC26" s="4"/>
      <c r="BD26" s="4"/>
      <c r="BE26" s="4"/>
      <c r="BF26" s="4"/>
      <c r="BG26" s="31">
        <f>SUM(AZ26:BF26)-AZ26</f>
        <v>0</v>
      </c>
      <c r="BH26" s="33"/>
      <c r="BI26" s="30">
        <f>BH26*1.98</f>
        <v>0</v>
      </c>
      <c r="BJ26" s="4"/>
      <c r="BK26" s="4"/>
      <c r="BL26" s="4"/>
      <c r="BM26" s="4"/>
      <c r="BN26" s="4"/>
      <c r="BO26" s="31">
        <f>SUM(BH26:BN26)-BH26</f>
        <v>0</v>
      </c>
      <c r="BP26" s="33"/>
      <c r="BQ26" s="30">
        <f>BP26*2.1</f>
        <v>0</v>
      </c>
      <c r="BR26" s="4"/>
      <c r="BS26" s="4"/>
      <c r="BT26" s="4"/>
      <c r="BU26" s="4"/>
      <c r="BV26" s="4"/>
      <c r="BW26" s="31">
        <f>SUM(BP26:BV26)-BP26</f>
        <v>0</v>
      </c>
      <c r="BX26" s="29"/>
      <c r="BY26" s="30">
        <f>(BX26)*2.1</f>
        <v>0</v>
      </c>
      <c r="BZ26" s="4"/>
      <c r="CA26" s="4"/>
      <c r="CB26" s="4"/>
      <c r="CC26" s="4"/>
      <c r="CD26" s="32"/>
      <c r="CE26" s="31">
        <f>SUM(BX26:CD26)-BX26</f>
        <v>0</v>
      </c>
      <c r="CF26" s="33"/>
      <c r="CG26" s="30">
        <f>CF26*2.1</f>
        <v>0</v>
      </c>
      <c r="CH26" s="4"/>
      <c r="CI26" s="4"/>
      <c r="CJ26" s="4"/>
      <c r="CK26" s="4"/>
      <c r="CL26" s="4"/>
      <c r="CM26" s="31">
        <f>SUM(CF26:CL26)-CF26</f>
        <v>0</v>
      </c>
      <c r="CN26" s="59">
        <f>AVERAGE(DC26:DG26)</f>
        <v>0</v>
      </c>
      <c r="CO26" s="75">
        <v>22</v>
      </c>
      <c r="CP26" s="29"/>
      <c r="CQ26" s="34">
        <f t="shared" ref="CQ26:CQ27" si="93">K26</f>
        <v>0</v>
      </c>
      <c r="CR26" s="34">
        <f t="shared" ref="CR26:CR27" si="94">S26</f>
        <v>0</v>
      </c>
      <c r="CS26" s="34">
        <f t="shared" ref="CS26:CS27" si="95">AA26</f>
        <v>0</v>
      </c>
      <c r="CT26" s="34">
        <f t="shared" ref="CT26:CT27" si="96">AI26</f>
        <v>0</v>
      </c>
      <c r="CU26" s="34">
        <f t="shared" ref="CU26:CU27" si="97">AQ26</f>
        <v>0</v>
      </c>
      <c r="CV26" s="34">
        <f t="shared" ref="CV26:CV27" si="98">AY26</f>
        <v>0</v>
      </c>
      <c r="CW26" s="34">
        <f t="shared" ref="CW26:CW27" si="99">BG26</f>
        <v>0</v>
      </c>
      <c r="CX26" s="34">
        <f t="shared" ref="CX26:CX27" si="100">BO26</f>
        <v>0</v>
      </c>
      <c r="CY26" s="34">
        <f t="shared" ref="CY26:CY27" si="101">BW26</f>
        <v>0</v>
      </c>
      <c r="CZ26" s="34">
        <f t="shared" ref="CZ26:CZ27" si="102">CE26</f>
        <v>0</v>
      </c>
      <c r="DA26" s="34">
        <f t="shared" ref="DA26:DA27" si="103">CM26</f>
        <v>0</v>
      </c>
      <c r="DB26" s="34"/>
      <c r="DC26" s="34">
        <f t="shared" si="9"/>
        <v>0</v>
      </c>
      <c r="DD26" s="34">
        <f t="shared" si="10"/>
        <v>0</v>
      </c>
      <c r="DE26" s="34">
        <f t="shared" si="11"/>
        <v>0</v>
      </c>
      <c r="DF26" s="34">
        <f t="shared" si="12"/>
        <v>0</v>
      </c>
      <c r="DG26" s="34">
        <f t="shared" si="13"/>
        <v>0</v>
      </c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35" customFormat="1">
      <c r="A27" s="20" t="s">
        <v>122</v>
      </c>
      <c r="B27" s="107">
        <v>1999</v>
      </c>
      <c r="C27" s="23" t="s">
        <v>120</v>
      </c>
      <c r="D27" s="33"/>
      <c r="E27" s="30">
        <f>D27*2.1</f>
        <v>0</v>
      </c>
      <c r="F27" s="4"/>
      <c r="G27" s="4"/>
      <c r="H27" s="4"/>
      <c r="I27" s="4"/>
      <c r="J27" s="4"/>
      <c r="K27" s="31">
        <f>SUM(D27:J27)-D27</f>
        <v>0</v>
      </c>
      <c r="L27" s="33"/>
      <c r="M27" s="30">
        <f>L27*2.1</f>
        <v>0</v>
      </c>
      <c r="N27" s="4"/>
      <c r="O27" s="4"/>
      <c r="P27" s="4"/>
      <c r="Q27" s="4"/>
      <c r="R27" s="4"/>
      <c r="S27" s="31"/>
      <c r="T27" s="29"/>
      <c r="U27" s="30">
        <f>(T27)*1.98</f>
        <v>0</v>
      </c>
      <c r="V27" s="4"/>
      <c r="W27" s="4"/>
      <c r="X27" s="4"/>
      <c r="Y27" s="4"/>
      <c r="Z27" s="32"/>
      <c r="AA27" s="31">
        <f>SUM(T27:Z27)-T27</f>
        <v>0</v>
      </c>
      <c r="AB27" s="29"/>
      <c r="AC27" s="30">
        <f>(AB27)*1.98</f>
        <v>0</v>
      </c>
      <c r="AD27" s="4"/>
      <c r="AE27" s="4"/>
      <c r="AF27" s="4"/>
      <c r="AG27" s="4"/>
      <c r="AH27" s="32"/>
      <c r="AI27" s="31">
        <f>SUM(AB27:AH27)-AB27</f>
        <v>0</v>
      </c>
      <c r="AJ27" s="29"/>
      <c r="AK27" s="30">
        <f>(AJ27)*1.98</f>
        <v>0</v>
      </c>
      <c r="AL27" s="4"/>
      <c r="AM27" s="4"/>
      <c r="AN27" s="4"/>
      <c r="AO27" s="4"/>
      <c r="AP27" s="32"/>
      <c r="AQ27" s="31">
        <f>SUM(AJ27:AP27)-AJ27</f>
        <v>0</v>
      </c>
      <c r="AR27" s="29"/>
      <c r="AS27" s="30">
        <f>AR27*1.98</f>
        <v>0</v>
      </c>
      <c r="AT27" s="29"/>
      <c r="AU27" s="4"/>
      <c r="AV27" s="4"/>
      <c r="AW27" s="4"/>
      <c r="AX27" s="4"/>
      <c r="AY27" s="31">
        <f>SUM(AR27:AX27)-AR27</f>
        <v>0</v>
      </c>
      <c r="AZ27" s="4"/>
      <c r="BA27" s="30">
        <f>AZ27*1.98</f>
        <v>0</v>
      </c>
      <c r="BB27" s="29"/>
      <c r="BC27" s="4"/>
      <c r="BD27" s="4"/>
      <c r="BE27" s="4"/>
      <c r="BF27" s="4"/>
      <c r="BG27" s="31">
        <f>SUM(AZ27:BF27)-AZ27</f>
        <v>0</v>
      </c>
      <c r="BH27" s="33"/>
      <c r="BI27" s="30">
        <f>BH27*1.98</f>
        <v>0</v>
      </c>
      <c r="BJ27" s="4"/>
      <c r="BK27" s="4"/>
      <c r="BL27" s="4"/>
      <c r="BM27" s="4"/>
      <c r="BN27" s="4"/>
      <c r="BO27" s="31">
        <f>SUM(BH27:BN27)-BH27</f>
        <v>0</v>
      </c>
      <c r="BP27" s="33"/>
      <c r="BQ27" s="30">
        <f>BP27*2.1</f>
        <v>0</v>
      </c>
      <c r="BR27" s="4"/>
      <c r="BS27" s="4"/>
      <c r="BT27" s="4"/>
      <c r="BU27" s="4"/>
      <c r="BV27" s="4"/>
      <c r="BW27" s="31">
        <f>SUM(BP27:BV27)-BP27</f>
        <v>0</v>
      </c>
      <c r="BX27" s="29"/>
      <c r="BY27" s="30">
        <f>(BX27)*2.1</f>
        <v>0</v>
      </c>
      <c r="BZ27" s="4"/>
      <c r="CA27" s="4"/>
      <c r="CB27" s="4"/>
      <c r="CC27" s="4"/>
      <c r="CD27" s="32"/>
      <c r="CE27" s="31">
        <f>SUM(BX27:CD27)-BX27</f>
        <v>0</v>
      </c>
      <c r="CF27" s="33"/>
      <c r="CG27" s="30">
        <f>CF27*2.1</f>
        <v>0</v>
      </c>
      <c r="CH27" s="4"/>
      <c r="CI27" s="4"/>
      <c r="CJ27" s="4"/>
      <c r="CK27" s="4"/>
      <c r="CL27" s="4"/>
      <c r="CM27" s="31">
        <f>SUM(CF27:CL27)-CF27</f>
        <v>0</v>
      </c>
      <c r="CN27" s="59">
        <f>AVERAGE(DC27:DG27)</f>
        <v>0</v>
      </c>
      <c r="CO27" s="75">
        <v>22</v>
      </c>
      <c r="CP27" s="29"/>
      <c r="CQ27" s="34">
        <f t="shared" si="93"/>
        <v>0</v>
      </c>
      <c r="CR27" s="34">
        <f t="shared" si="94"/>
        <v>0</v>
      </c>
      <c r="CS27" s="34">
        <f t="shared" si="95"/>
        <v>0</v>
      </c>
      <c r="CT27" s="34">
        <f t="shared" si="96"/>
        <v>0</v>
      </c>
      <c r="CU27" s="34">
        <f t="shared" si="97"/>
        <v>0</v>
      </c>
      <c r="CV27" s="34">
        <f t="shared" si="98"/>
        <v>0</v>
      </c>
      <c r="CW27" s="34">
        <f t="shared" si="99"/>
        <v>0</v>
      </c>
      <c r="CX27" s="34">
        <f t="shared" si="100"/>
        <v>0</v>
      </c>
      <c r="CY27" s="34">
        <f t="shared" si="101"/>
        <v>0</v>
      </c>
      <c r="CZ27" s="34">
        <f t="shared" si="102"/>
        <v>0</v>
      </c>
      <c r="DA27" s="34">
        <f t="shared" si="103"/>
        <v>0</v>
      </c>
      <c r="DB27" s="34"/>
      <c r="DC27" s="34">
        <f t="shared" si="9"/>
        <v>0</v>
      </c>
      <c r="DD27" s="34">
        <f t="shared" si="10"/>
        <v>0</v>
      </c>
      <c r="DE27" s="34">
        <f t="shared" si="11"/>
        <v>0</v>
      </c>
      <c r="DF27" s="34">
        <f t="shared" si="12"/>
        <v>0</v>
      </c>
      <c r="DG27" s="34">
        <f t="shared" si="13"/>
        <v>0</v>
      </c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35" customFormat="1">
      <c r="A28" s="45" t="s">
        <v>124</v>
      </c>
      <c r="B28" s="58"/>
      <c r="C28" s="37"/>
      <c r="D28" s="29"/>
      <c r="E28" s="41"/>
      <c r="F28" s="29"/>
      <c r="G28" s="29"/>
      <c r="H28" s="29"/>
      <c r="I28" s="29"/>
      <c r="J28" s="29"/>
      <c r="K28" s="41"/>
      <c r="L28" s="29"/>
      <c r="M28" s="41"/>
      <c r="N28" s="29"/>
      <c r="O28" s="29"/>
      <c r="P28" s="29"/>
      <c r="Q28" s="29"/>
      <c r="R28" s="29"/>
      <c r="S28" s="41"/>
      <c r="T28" s="29"/>
      <c r="U28" s="41"/>
      <c r="V28" s="29"/>
      <c r="W28" s="29"/>
      <c r="X28" s="29"/>
      <c r="Y28" s="29"/>
      <c r="Z28" s="29"/>
      <c r="AA28" s="41"/>
      <c r="AB28" s="29"/>
      <c r="AC28" s="41"/>
      <c r="AD28" s="29"/>
      <c r="AE28" s="29"/>
      <c r="AF28" s="29"/>
      <c r="AG28" s="29"/>
      <c r="AH28" s="29"/>
      <c r="AI28" s="41"/>
      <c r="AJ28" s="29"/>
      <c r="AK28" s="41"/>
      <c r="AL28" s="29"/>
      <c r="AM28" s="29"/>
      <c r="AN28" s="29"/>
      <c r="AO28" s="29"/>
      <c r="AP28" s="29"/>
      <c r="AQ28" s="41"/>
      <c r="AR28" s="29"/>
      <c r="AS28" s="41"/>
      <c r="AU28" s="29"/>
      <c r="AV28" s="29"/>
      <c r="AW28" s="29"/>
      <c r="AX28" s="29"/>
      <c r="AY28" s="41"/>
      <c r="AZ28" s="29"/>
      <c r="BA28" s="41"/>
      <c r="BB28" s="29"/>
      <c r="BC28" s="29"/>
      <c r="BD28" s="29"/>
      <c r="BE28" s="29"/>
      <c r="BF28" s="29"/>
      <c r="BG28" s="41"/>
      <c r="BH28" s="29"/>
      <c r="BI28" s="41"/>
      <c r="BJ28" s="29"/>
      <c r="BK28" s="29"/>
      <c r="BL28" s="29"/>
      <c r="BM28" s="29"/>
      <c r="BN28" s="29"/>
      <c r="BO28" s="41"/>
      <c r="BP28" s="29"/>
      <c r="BQ28" s="41"/>
      <c r="BR28" s="29"/>
      <c r="BS28" s="29"/>
      <c r="BT28" s="29"/>
      <c r="BU28" s="29"/>
      <c r="BV28" s="29"/>
      <c r="BW28" s="41"/>
      <c r="BX28" s="29"/>
      <c r="BY28" s="41"/>
      <c r="BZ28" s="29"/>
      <c r="CA28" s="29"/>
      <c r="CB28" s="29"/>
      <c r="CC28" s="29"/>
      <c r="CD28" s="29"/>
      <c r="CE28" s="41"/>
      <c r="CF28" s="29"/>
      <c r="CG28" s="41"/>
      <c r="CH28" s="29"/>
      <c r="CI28" s="29"/>
      <c r="CJ28" s="29"/>
      <c r="CK28" s="29"/>
      <c r="CL28" s="29"/>
      <c r="CM28" s="41"/>
      <c r="CN28" s="43"/>
      <c r="CO28" s="29"/>
      <c r="CP28" s="29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35" customFormat="1">
      <c r="A29" s="42"/>
      <c r="B29" s="58"/>
      <c r="C29" s="37"/>
      <c r="D29" s="29"/>
      <c r="E29" s="41"/>
      <c r="F29" s="29"/>
      <c r="G29" s="29"/>
      <c r="H29" s="29"/>
      <c r="I29" s="29"/>
      <c r="J29" s="29"/>
      <c r="K29" s="41"/>
      <c r="L29" s="29"/>
      <c r="M29" s="41"/>
      <c r="N29" s="29"/>
      <c r="O29" s="29"/>
      <c r="P29" s="29"/>
      <c r="Q29" s="29"/>
      <c r="R29" s="29"/>
      <c r="S29" s="41"/>
      <c r="T29" s="29"/>
      <c r="U29" s="41"/>
      <c r="V29" s="29"/>
      <c r="W29" s="29"/>
      <c r="X29" s="29"/>
      <c r="Y29" s="29"/>
      <c r="Z29" s="29"/>
      <c r="AA29" s="41"/>
      <c r="AB29" s="29"/>
      <c r="AC29" s="41"/>
      <c r="AD29" s="29"/>
      <c r="AE29" s="29"/>
      <c r="AF29" s="29"/>
      <c r="AG29" s="29"/>
      <c r="AH29" s="29"/>
      <c r="AI29" s="41"/>
      <c r="AJ29" s="29"/>
      <c r="AK29" s="41"/>
      <c r="AL29" s="29"/>
      <c r="AM29" s="29"/>
      <c r="AN29" s="29"/>
      <c r="AO29" s="29"/>
      <c r="AP29" s="29"/>
      <c r="AQ29" s="41"/>
      <c r="AR29" s="29"/>
      <c r="AS29" s="41"/>
      <c r="AU29" s="29"/>
      <c r="AV29" s="29"/>
      <c r="AW29" s="29"/>
      <c r="AX29" s="29"/>
      <c r="AY29" s="41"/>
      <c r="AZ29" s="29"/>
      <c r="BA29" s="41"/>
      <c r="BB29" s="29"/>
      <c r="BC29" s="29"/>
      <c r="BD29" s="29"/>
      <c r="BE29" s="29"/>
      <c r="BF29" s="29"/>
      <c r="BG29" s="41"/>
      <c r="BH29" s="29"/>
      <c r="BI29" s="41"/>
      <c r="BJ29" s="29"/>
      <c r="BK29" s="29"/>
      <c r="BL29" s="29"/>
      <c r="BM29" s="29"/>
      <c r="BN29" s="29"/>
      <c r="BO29" s="41"/>
      <c r="BP29" s="29"/>
      <c r="BQ29" s="41"/>
      <c r="BR29" s="29"/>
      <c r="BS29" s="29"/>
      <c r="BT29" s="29"/>
      <c r="BU29" s="29"/>
      <c r="BV29" s="29"/>
      <c r="BW29" s="41"/>
      <c r="BX29" s="29"/>
      <c r="BY29" s="41"/>
      <c r="BZ29" s="29"/>
      <c r="CA29" s="29"/>
      <c r="CB29" s="29"/>
      <c r="CC29" s="29"/>
      <c r="CD29" s="29"/>
      <c r="CE29" s="41"/>
      <c r="CF29" s="29"/>
      <c r="CG29" s="41"/>
      <c r="CH29" s="29"/>
      <c r="CI29" s="29"/>
      <c r="CJ29" s="29"/>
      <c r="CK29" s="29"/>
      <c r="CL29" s="29"/>
      <c r="CM29" s="41"/>
      <c r="CN29" s="43"/>
      <c r="CO29" s="29"/>
      <c r="CP29" s="29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35" customFormat="1">
      <c r="A30" s="15"/>
      <c r="B30" s="108"/>
      <c r="C30" s="16"/>
      <c r="E30" s="34"/>
      <c r="K30" s="34"/>
      <c r="M30" s="34"/>
      <c r="S30" s="34"/>
      <c r="U30" s="34"/>
      <c r="AA30" s="34"/>
      <c r="AC30" s="34"/>
      <c r="AI30" s="34"/>
      <c r="AK30" s="34"/>
      <c r="AQ30" s="34"/>
      <c r="AS30" s="34"/>
      <c r="AY30" s="34"/>
      <c r="BA30" s="34"/>
      <c r="BG30" s="34"/>
      <c r="BI30" s="34"/>
      <c r="BO30" s="34"/>
      <c r="BQ30" s="34"/>
      <c r="BW30" s="34"/>
      <c r="BY30" s="34"/>
      <c r="CE30" s="34"/>
      <c r="CG30" s="34"/>
      <c r="CM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8" customFormat="1">
      <c r="A31" s="46"/>
      <c r="B31" s="89"/>
      <c r="C31" s="46"/>
      <c r="D31" s="47" t="s">
        <v>2</v>
      </c>
      <c r="E31" s="47" t="s">
        <v>2</v>
      </c>
      <c r="F31" s="47" t="s">
        <v>2</v>
      </c>
      <c r="G31" s="47" t="s">
        <v>2</v>
      </c>
      <c r="H31" s="47" t="s">
        <v>2</v>
      </c>
      <c r="I31" s="47" t="s">
        <v>2</v>
      </c>
      <c r="J31" s="47" t="s">
        <v>2</v>
      </c>
      <c r="K31" s="47" t="s">
        <v>2</v>
      </c>
      <c r="L31" s="47" t="s">
        <v>3</v>
      </c>
      <c r="M31" s="47" t="s">
        <v>3</v>
      </c>
      <c r="N31" s="47" t="s">
        <v>3</v>
      </c>
      <c r="O31" s="47" t="s">
        <v>3</v>
      </c>
      <c r="P31" s="47" t="s">
        <v>3</v>
      </c>
      <c r="Q31" s="47" t="s">
        <v>3</v>
      </c>
      <c r="R31" s="47" t="s">
        <v>3</v>
      </c>
      <c r="S31" s="47" t="s">
        <v>3</v>
      </c>
      <c r="T31" s="47" t="s">
        <v>4</v>
      </c>
      <c r="U31" s="47" t="s">
        <v>4</v>
      </c>
      <c r="V31" s="47" t="s">
        <v>4</v>
      </c>
      <c r="W31" s="47" t="s">
        <v>4</v>
      </c>
      <c r="X31" s="47" t="s">
        <v>4</v>
      </c>
      <c r="Y31" s="47" t="s">
        <v>4</v>
      </c>
      <c r="Z31" s="47" t="s">
        <v>4</v>
      </c>
      <c r="AA31" s="47" t="s">
        <v>4</v>
      </c>
      <c r="AB31" s="47" t="s">
        <v>5</v>
      </c>
      <c r="AC31" s="47" t="s">
        <v>5</v>
      </c>
      <c r="AD31" s="47" t="s">
        <v>5</v>
      </c>
      <c r="AE31" s="47" t="s">
        <v>5</v>
      </c>
      <c r="AF31" s="47" t="s">
        <v>5</v>
      </c>
      <c r="AG31" s="47" t="s">
        <v>5</v>
      </c>
      <c r="AH31" s="47" t="s">
        <v>5</v>
      </c>
      <c r="AI31" s="47" t="s">
        <v>5</v>
      </c>
      <c r="AJ31" s="47" t="s">
        <v>6</v>
      </c>
      <c r="AK31" s="47" t="s">
        <v>6</v>
      </c>
      <c r="AL31" s="47" t="s">
        <v>6</v>
      </c>
      <c r="AM31" s="47" t="s">
        <v>6</v>
      </c>
      <c r="AN31" s="47" t="s">
        <v>6</v>
      </c>
      <c r="AO31" s="47" t="s">
        <v>6</v>
      </c>
      <c r="AP31" s="47" t="s">
        <v>6</v>
      </c>
      <c r="AQ31" s="47" t="s">
        <v>6</v>
      </c>
      <c r="AR31" s="47" t="s">
        <v>7</v>
      </c>
      <c r="AS31" s="47" t="s">
        <v>7</v>
      </c>
      <c r="AT31" s="47" t="s">
        <v>7</v>
      </c>
      <c r="AU31" s="47" t="s">
        <v>7</v>
      </c>
      <c r="AV31" s="47" t="s">
        <v>7</v>
      </c>
      <c r="AW31" s="47" t="s">
        <v>7</v>
      </c>
      <c r="AX31" s="47" t="s">
        <v>7</v>
      </c>
      <c r="AY31" s="47" t="s">
        <v>7</v>
      </c>
      <c r="AZ31" s="47" t="s">
        <v>8</v>
      </c>
      <c r="BA31" s="47" t="s">
        <v>8</v>
      </c>
      <c r="BB31" s="47" t="s">
        <v>8</v>
      </c>
      <c r="BC31" s="47" t="s">
        <v>8</v>
      </c>
      <c r="BD31" s="47" t="s">
        <v>8</v>
      </c>
      <c r="BE31" s="47" t="s">
        <v>8</v>
      </c>
      <c r="BF31" s="47" t="s">
        <v>8</v>
      </c>
      <c r="BG31" s="47" t="s">
        <v>8</v>
      </c>
      <c r="BH31" s="47" t="s">
        <v>9</v>
      </c>
      <c r="BI31" s="47" t="s">
        <v>9</v>
      </c>
      <c r="BJ31" s="47" t="s">
        <v>9</v>
      </c>
      <c r="BK31" s="47" t="s">
        <v>9</v>
      </c>
      <c r="BL31" s="47" t="s">
        <v>9</v>
      </c>
      <c r="BM31" s="47" t="s">
        <v>9</v>
      </c>
      <c r="BN31" s="47" t="s">
        <v>9</v>
      </c>
      <c r="BO31" s="47" t="s">
        <v>9</v>
      </c>
      <c r="BP31" s="47" t="s">
        <v>10</v>
      </c>
      <c r="BQ31" s="47" t="s">
        <v>10</v>
      </c>
      <c r="BR31" s="47" t="s">
        <v>10</v>
      </c>
      <c r="BS31" s="47" t="s">
        <v>10</v>
      </c>
      <c r="BT31" s="47" t="s">
        <v>10</v>
      </c>
      <c r="BU31" s="47" t="s">
        <v>10</v>
      </c>
      <c r="BV31" s="47" t="s">
        <v>10</v>
      </c>
      <c r="BW31" s="47" t="s">
        <v>10</v>
      </c>
      <c r="BX31" s="47" t="s">
        <v>23</v>
      </c>
      <c r="BY31" s="47" t="s">
        <v>23</v>
      </c>
      <c r="BZ31" s="47" t="s">
        <v>23</v>
      </c>
      <c r="CA31" s="47" t="s">
        <v>23</v>
      </c>
      <c r="CB31" s="47" t="s">
        <v>23</v>
      </c>
      <c r="CC31" s="47" t="s">
        <v>23</v>
      </c>
      <c r="CD31" s="47" t="s">
        <v>23</v>
      </c>
      <c r="CE31" s="47" t="s">
        <v>23</v>
      </c>
      <c r="CF31" s="47" t="s">
        <v>133</v>
      </c>
      <c r="CG31" s="47" t="s">
        <v>133</v>
      </c>
      <c r="CH31" s="47" t="s">
        <v>133</v>
      </c>
      <c r="CI31" s="47" t="s">
        <v>133</v>
      </c>
      <c r="CJ31" s="47" t="s">
        <v>133</v>
      </c>
      <c r="CK31" s="47" t="s">
        <v>133</v>
      </c>
      <c r="CL31" s="47" t="s">
        <v>133</v>
      </c>
      <c r="CM31" s="47" t="s">
        <v>133</v>
      </c>
      <c r="CN31" s="49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18"/>
      <c r="DC31" s="18"/>
      <c r="DD31" s="18"/>
      <c r="DE31" s="18"/>
      <c r="DF31" s="18"/>
      <c r="DG31" s="18"/>
    </row>
    <row r="32" spans="1:123" s="91" customFormat="1">
      <c r="A32" s="87" t="s">
        <v>16</v>
      </c>
      <c r="B32" s="87" t="s">
        <v>28</v>
      </c>
      <c r="C32" s="94" t="s">
        <v>21</v>
      </c>
      <c r="D32" s="95" t="s">
        <v>15</v>
      </c>
      <c r="E32" s="96" t="s">
        <v>11</v>
      </c>
      <c r="F32" s="87" t="s">
        <v>19</v>
      </c>
      <c r="G32" s="87" t="s">
        <v>12</v>
      </c>
      <c r="H32" s="87" t="s">
        <v>13</v>
      </c>
      <c r="I32" s="87" t="s">
        <v>1</v>
      </c>
      <c r="J32" s="87" t="s">
        <v>14</v>
      </c>
      <c r="K32" s="97" t="s">
        <v>0</v>
      </c>
      <c r="L32" s="95" t="s">
        <v>15</v>
      </c>
      <c r="M32" s="96" t="s">
        <v>11</v>
      </c>
      <c r="N32" s="87" t="s">
        <v>19</v>
      </c>
      <c r="O32" s="87" t="s">
        <v>12</v>
      </c>
      <c r="P32" s="87" t="s">
        <v>13</v>
      </c>
      <c r="Q32" s="87" t="s">
        <v>1</v>
      </c>
      <c r="R32" s="87" t="s">
        <v>14</v>
      </c>
      <c r="S32" s="97" t="s">
        <v>0</v>
      </c>
      <c r="T32" s="98" t="s">
        <v>45</v>
      </c>
      <c r="U32" s="96" t="s">
        <v>22</v>
      </c>
      <c r="V32" s="87" t="s">
        <v>19</v>
      </c>
      <c r="W32" s="87" t="s">
        <v>12</v>
      </c>
      <c r="X32" s="87" t="s">
        <v>13</v>
      </c>
      <c r="Y32" s="87" t="s">
        <v>1</v>
      </c>
      <c r="Z32" s="99" t="s">
        <v>14</v>
      </c>
      <c r="AA32" s="97" t="s">
        <v>0</v>
      </c>
      <c r="AB32" s="98" t="s">
        <v>45</v>
      </c>
      <c r="AC32" s="96" t="s">
        <v>22</v>
      </c>
      <c r="AD32" s="87" t="s">
        <v>19</v>
      </c>
      <c r="AE32" s="87" t="s">
        <v>12</v>
      </c>
      <c r="AF32" s="87" t="s">
        <v>13</v>
      </c>
      <c r="AG32" s="87" t="s">
        <v>1</v>
      </c>
      <c r="AH32" s="99" t="s">
        <v>14</v>
      </c>
      <c r="AI32" s="97" t="s">
        <v>0</v>
      </c>
      <c r="AJ32" s="98" t="s">
        <v>45</v>
      </c>
      <c r="AK32" s="96" t="s">
        <v>22</v>
      </c>
      <c r="AL32" s="87" t="s">
        <v>19</v>
      </c>
      <c r="AM32" s="87" t="s">
        <v>12</v>
      </c>
      <c r="AN32" s="87" t="s">
        <v>13</v>
      </c>
      <c r="AO32" s="87" t="s">
        <v>1</v>
      </c>
      <c r="AP32" s="99" t="s">
        <v>14</v>
      </c>
      <c r="AQ32" s="97" t="s">
        <v>0</v>
      </c>
      <c r="AR32" s="95" t="s">
        <v>24</v>
      </c>
      <c r="AS32" s="96" t="s">
        <v>25</v>
      </c>
      <c r="AT32" s="87" t="s">
        <v>19</v>
      </c>
      <c r="AU32" s="87" t="s">
        <v>12</v>
      </c>
      <c r="AV32" s="87" t="s">
        <v>13</v>
      </c>
      <c r="AW32" s="87" t="s">
        <v>1</v>
      </c>
      <c r="AX32" s="87" t="s">
        <v>14</v>
      </c>
      <c r="AY32" s="97" t="s">
        <v>0</v>
      </c>
      <c r="AZ32" s="95" t="s">
        <v>24</v>
      </c>
      <c r="BA32" s="96" t="s">
        <v>22</v>
      </c>
      <c r="BB32" s="87" t="s">
        <v>19</v>
      </c>
      <c r="BC32" s="87" t="s">
        <v>12</v>
      </c>
      <c r="BD32" s="87" t="s">
        <v>13</v>
      </c>
      <c r="BE32" s="87" t="s">
        <v>1</v>
      </c>
      <c r="BF32" s="87" t="s">
        <v>14</v>
      </c>
      <c r="BG32" s="97" t="s">
        <v>0</v>
      </c>
      <c r="BH32" s="95" t="s">
        <v>24</v>
      </c>
      <c r="BI32" s="96" t="s">
        <v>22</v>
      </c>
      <c r="BJ32" s="87" t="s">
        <v>19</v>
      </c>
      <c r="BK32" s="87" t="s">
        <v>12</v>
      </c>
      <c r="BL32" s="87" t="s">
        <v>13</v>
      </c>
      <c r="BM32" s="87" t="s">
        <v>1</v>
      </c>
      <c r="BN32" s="87" t="s">
        <v>14</v>
      </c>
      <c r="BO32" s="97" t="s">
        <v>0</v>
      </c>
      <c r="BP32" s="95" t="s">
        <v>15</v>
      </c>
      <c r="BQ32" s="96" t="s">
        <v>11</v>
      </c>
      <c r="BR32" s="87" t="s">
        <v>19</v>
      </c>
      <c r="BS32" s="87" t="s">
        <v>12</v>
      </c>
      <c r="BT32" s="87" t="s">
        <v>13</v>
      </c>
      <c r="BU32" s="87" t="s">
        <v>1</v>
      </c>
      <c r="BV32" s="87" t="s">
        <v>14</v>
      </c>
      <c r="BW32" s="97" t="s">
        <v>0</v>
      </c>
      <c r="BX32" s="98" t="s">
        <v>15</v>
      </c>
      <c r="BY32" s="96" t="s">
        <v>11</v>
      </c>
      <c r="BZ32" s="87" t="s">
        <v>19</v>
      </c>
      <c r="CA32" s="87" t="s">
        <v>12</v>
      </c>
      <c r="CB32" s="87" t="s">
        <v>13</v>
      </c>
      <c r="CC32" s="87" t="s">
        <v>1</v>
      </c>
      <c r="CD32" s="99" t="s">
        <v>14</v>
      </c>
      <c r="CE32" s="97" t="s">
        <v>0</v>
      </c>
      <c r="CF32" s="95" t="s">
        <v>15</v>
      </c>
      <c r="CG32" s="96" t="s">
        <v>11</v>
      </c>
      <c r="CH32" s="87" t="s">
        <v>19</v>
      </c>
      <c r="CI32" s="87" t="s">
        <v>12</v>
      </c>
      <c r="CJ32" s="87" t="s">
        <v>13</v>
      </c>
      <c r="CK32" s="87" t="s">
        <v>1</v>
      </c>
      <c r="CL32" s="87" t="s">
        <v>14</v>
      </c>
      <c r="CM32" s="97" t="s">
        <v>0</v>
      </c>
      <c r="CN32" s="100" t="s">
        <v>17</v>
      </c>
      <c r="CO32" s="101" t="s">
        <v>18</v>
      </c>
      <c r="CP32" s="89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9"/>
      <c r="DC32" s="9"/>
      <c r="DD32" s="9"/>
      <c r="DE32" s="9"/>
      <c r="DF32" s="9"/>
      <c r="DG32" s="9"/>
    </row>
    <row r="33" spans="1:111">
      <c r="A33" s="20" t="s">
        <v>20</v>
      </c>
      <c r="B33" s="107">
        <v>1990</v>
      </c>
      <c r="C33" s="22" t="s">
        <v>34</v>
      </c>
      <c r="D33" s="10">
        <v>562</v>
      </c>
      <c r="E33" s="7">
        <f>D33*2.1</f>
        <v>1180.2</v>
      </c>
      <c r="F33" s="3"/>
      <c r="G33" s="3"/>
      <c r="H33" s="3">
        <v>200</v>
      </c>
      <c r="I33" s="3">
        <v>220</v>
      </c>
      <c r="J33" s="3">
        <v>200</v>
      </c>
      <c r="K33" s="11">
        <f>SUM(D33:J33)-D33</f>
        <v>1800.1999999999998</v>
      </c>
      <c r="L33" s="10"/>
      <c r="M33" s="7">
        <f>L33*2.1</f>
        <v>0</v>
      </c>
      <c r="N33" s="3"/>
      <c r="O33" s="3"/>
      <c r="P33" s="3"/>
      <c r="Q33" s="3"/>
      <c r="R33" s="3"/>
      <c r="S33" s="11">
        <f>SUM(L33:R33)-L33</f>
        <v>0</v>
      </c>
      <c r="T33" s="2"/>
      <c r="U33" s="7">
        <f>T33*1.98</f>
        <v>0</v>
      </c>
      <c r="V33" s="3"/>
      <c r="W33" s="3"/>
      <c r="X33" s="3"/>
      <c r="Y33" s="3"/>
      <c r="Z33" s="5"/>
      <c r="AA33" s="11">
        <f>SUM(T33:Z33)-T33</f>
        <v>0</v>
      </c>
      <c r="AB33" s="2">
        <v>584</v>
      </c>
      <c r="AC33" s="7">
        <f>(AB33)*1.98</f>
        <v>1156.32</v>
      </c>
      <c r="AD33" s="3"/>
      <c r="AE33" s="3"/>
      <c r="AF33" s="3">
        <v>700</v>
      </c>
      <c r="AG33" s="3">
        <v>320</v>
      </c>
      <c r="AH33" s="5"/>
      <c r="AI33" s="11">
        <f>SUM(AB33:AH33)-AB33</f>
        <v>2176.3199999999997</v>
      </c>
      <c r="AJ33" s="2">
        <v>617</v>
      </c>
      <c r="AK33" s="7">
        <f>AJ33*1.98</f>
        <v>1221.6600000000001</v>
      </c>
      <c r="AL33" s="3"/>
      <c r="AM33" s="3"/>
      <c r="AN33" s="3">
        <v>40</v>
      </c>
      <c r="AO33" s="3">
        <v>210</v>
      </c>
      <c r="AP33" s="5">
        <v>200</v>
      </c>
      <c r="AQ33" s="11">
        <f>SUM(AJ33:AP33)-AJ33</f>
        <v>1671.6599999999999</v>
      </c>
      <c r="AR33" s="2">
        <v>596</v>
      </c>
      <c r="AS33" s="7">
        <f>AR33*1.98</f>
        <v>1180.08</v>
      </c>
      <c r="AT33" s="3"/>
      <c r="AU33" s="3"/>
      <c r="AV33" s="3">
        <v>30</v>
      </c>
      <c r="AW33" s="3">
        <v>220</v>
      </c>
      <c r="AX33" s="5"/>
      <c r="AY33" s="11">
        <f>SUM(AR33:AX33)-AR33</f>
        <v>1430.08</v>
      </c>
      <c r="AZ33" s="10"/>
      <c r="BA33" s="7">
        <f>AZ33*1.98</f>
        <v>0</v>
      </c>
      <c r="BB33" s="3"/>
      <c r="BC33" s="3"/>
      <c r="BD33" s="3"/>
      <c r="BE33" s="3"/>
      <c r="BF33" s="3"/>
      <c r="BG33" s="11">
        <f>SUM(AZ33:BF33)-AZ33</f>
        <v>0</v>
      </c>
      <c r="BH33" s="10"/>
      <c r="BI33" s="7">
        <f>BH33*1.98</f>
        <v>0</v>
      </c>
      <c r="BJ33" s="3"/>
      <c r="BK33" s="3"/>
      <c r="BL33" s="3"/>
      <c r="BM33" s="3"/>
      <c r="BN33" s="3"/>
      <c r="BO33" s="11">
        <f>SUM(BH33:BN33)-BH33</f>
        <v>0</v>
      </c>
      <c r="BP33" s="10"/>
      <c r="BQ33" s="7">
        <f>BP33*2.1</f>
        <v>0</v>
      </c>
      <c r="BR33" s="3"/>
      <c r="BS33" s="3"/>
      <c r="BT33" s="3"/>
      <c r="BU33" s="3"/>
      <c r="BV33" s="3"/>
      <c r="BW33" s="11">
        <f>SUM(BP33:BV33)-BP33</f>
        <v>0</v>
      </c>
      <c r="BX33" s="2"/>
      <c r="BY33" s="7">
        <f>(BX33)*2.1</f>
        <v>0</v>
      </c>
      <c r="BZ33" s="3"/>
      <c r="CA33" s="3"/>
      <c r="CB33" s="3"/>
      <c r="CC33" s="3"/>
      <c r="CD33" s="5"/>
      <c r="CE33" s="11">
        <f>SUM(BX33:CD33)-BX33</f>
        <v>0</v>
      </c>
      <c r="CF33" s="10"/>
      <c r="CG33" s="7">
        <f>CF33*2.1</f>
        <v>0</v>
      </c>
      <c r="CH33" s="3"/>
      <c r="CI33" s="3"/>
      <c r="CJ33" s="3"/>
      <c r="CK33" s="3"/>
      <c r="CL33" s="3"/>
      <c r="CM33" s="11">
        <f>SUM(CF33:CL33)-CF33</f>
        <v>0</v>
      </c>
      <c r="CN33" s="60">
        <f>AVERAGE(DC33:DG33)</f>
        <v>1415.6519999999998</v>
      </c>
      <c r="CO33" s="76">
        <v>1</v>
      </c>
      <c r="CP33" s="2"/>
      <c r="CQ33" s="34">
        <f>K33</f>
        <v>1800.1999999999998</v>
      </c>
      <c r="CR33" s="34">
        <f>S33</f>
        <v>0</v>
      </c>
      <c r="CS33" s="34">
        <f t="shared" ref="CS33:CS64" si="104">AA33</f>
        <v>0</v>
      </c>
      <c r="CT33" s="34">
        <f t="shared" ref="CT33:CT64" si="105">AI33</f>
        <v>2176.3199999999997</v>
      </c>
      <c r="CU33" s="34">
        <f t="shared" ref="CU33:CU64" si="106">AQ33</f>
        <v>1671.6599999999999</v>
      </c>
      <c r="CV33" s="34">
        <f t="shared" ref="CV33:CV64" si="107">AY33</f>
        <v>1430.08</v>
      </c>
      <c r="CW33" s="34">
        <f t="shared" ref="CW33:CW64" si="108">BG33</f>
        <v>0</v>
      </c>
      <c r="CX33" s="34">
        <f t="shared" ref="CX33:CX64" si="109">BO33</f>
        <v>0</v>
      </c>
      <c r="CY33" s="34">
        <f t="shared" ref="CY33:CY64" si="110">BW33</f>
        <v>0</v>
      </c>
      <c r="CZ33" s="34">
        <f t="shared" ref="CZ33:CZ64" si="111">CE33</f>
        <v>0</v>
      </c>
      <c r="DA33" s="34">
        <f t="shared" ref="DA33:DA64" si="112">CM33</f>
        <v>0</v>
      </c>
      <c r="DC33" s="6">
        <f t="shared" ref="DC33:DC79" si="113">LARGE($CQ33:$DA33,1)</f>
        <v>2176.3199999999997</v>
      </c>
      <c r="DD33" s="6">
        <f t="shared" ref="DD33:DD79" si="114">LARGE($CQ33:$DA33,2)</f>
        <v>1800.1999999999998</v>
      </c>
      <c r="DE33" s="6">
        <f t="shared" ref="DE33:DE79" si="115">LARGE($CQ33:$DA33,3)</f>
        <v>1671.6599999999999</v>
      </c>
      <c r="DF33" s="6">
        <f t="shared" ref="DF33:DF79" si="116">LARGE($CQ33:$DA33,4)</f>
        <v>1430.08</v>
      </c>
      <c r="DG33" s="6">
        <f t="shared" ref="DG33:DG79" si="117">LARGE($CQ33:$DA33,5)</f>
        <v>0</v>
      </c>
    </row>
    <row r="34" spans="1:111">
      <c r="A34" s="20" t="s">
        <v>88</v>
      </c>
      <c r="B34" s="107">
        <v>1972</v>
      </c>
      <c r="C34" s="23" t="s">
        <v>113</v>
      </c>
      <c r="D34" s="10">
        <v>557</v>
      </c>
      <c r="E34" s="7">
        <f>D34*2.1</f>
        <v>1169.7</v>
      </c>
      <c r="F34" s="3"/>
      <c r="G34" s="3"/>
      <c r="H34" s="3">
        <v>80</v>
      </c>
      <c r="I34" s="3">
        <v>220</v>
      </c>
      <c r="J34" s="3"/>
      <c r="K34" s="11">
        <f>SUM(D34:J34)-D34</f>
        <v>1469.7</v>
      </c>
      <c r="L34" s="10"/>
      <c r="M34" s="7">
        <f>L34*2.1</f>
        <v>0</v>
      </c>
      <c r="N34" s="3"/>
      <c r="O34" s="3"/>
      <c r="P34" s="3"/>
      <c r="Q34" s="3"/>
      <c r="R34" s="3"/>
      <c r="S34" s="11">
        <f>SUM(L34:R34)-L34</f>
        <v>0</v>
      </c>
      <c r="T34" s="2">
        <v>549</v>
      </c>
      <c r="U34" s="7">
        <f>T34*1.98</f>
        <v>1087.02</v>
      </c>
      <c r="V34" s="3"/>
      <c r="W34" s="3"/>
      <c r="X34" s="3">
        <v>300</v>
      </c>
      <c r="Y34" s="3">
        <v>80</v>
      </c>
      <c r="Z34" s="5"/>
      <c r="AA34" s="11">
        <f>SUM(T34:Z34)-T34</f>
        <v>1467.02</v>
      </c>
      <c r="AB34" s="2">
        <v>569</v>
      </c>
      <c r="AC34" s="7">
        <f>(AB34)*1.98</f>
        <v>1126.6199999999999</v>
      </c>
      <c r="AD34" s="3"/>
      <c r="AE34" s="3"/>
      <c r="AF34" s="3">
        <v>800</v>
      </c>
      <c r="AG34" s="3">
        <v>320</v>
      </c>
      <c r="AH34" s="5"/>
      <c r="AI34" s="11">
        <f>SUM(AB34:AH34)-AB34</f>
        <v>2246.62</v>
      </c>
      <c r="AJ34" s="2"/>
      <c r="AK34" s="7">
        <f>AJ34*1.98</f>
        <v>0</v>
      </c>
      <c r="AL34" s="3"/>
      <c r="AM34" s="3"/>
      <c r="AN34" s="3"/>
      <c r="AO34" s="3"/>
      <c r="AP34" s="5"/>
      <c r="AQ34" s="11">
        <f>SUM(AJ34:AP34)-AJ34</f>
        <v>0</v>
      </c>
      <c r="AR34" s="2">
        <v>594</v>
      </c>
      <c r="AS34" s="7">
        <f>AR34*1.98</f>
        <v>1176.1199999999999</v>
      </c>
      <c r="AT34" s="3"/>
      <c r="AU34" s="3"/>
      <c r="AV34" s="3">
        <v>100</v>
      </c>
      <c r="AW34" s="3">
        <v>220</v>
      </c>
      <c r="AX34" s="5">
        <v>200</v>
      </c>
      <c r="AY34" s="11">
        <f>SUM(AR34:AX34)-AR34</f>
        <v>1696.12</v>
      </c>
      <c r="AZ34" s="10"/>
      <c r="BA34" s="7">
        <f>AZ34*1.98</f>
        <v>0</v>
      </c>
      <c r="BB34" s="3"/>
      <c r="BC34" s="3"/>
      <c r="BD34" s="3"/>
      <c r="BE34" s="3"/>
      <c r="BF34" s="3"/>
      <c r="BG34" s="11">
        <f>SUM(AZ34:BF34)-AZ34</f>
        <v>0</v>
      </c>
      <c r="BH34" s="10"/>
      <c r="BI34" s="7">
        <f>BH34*1.98</f>
        <v>0</v>
      </c>
      <c r="BJ34" s="3"/>
      <c r="BK34" s="3"/>
      <c r="BL34" s="3"/>
      <c r="BM34" s="3"/>
      <c r="BN34" s="3"/>
      <c r="BO34" s="11">
        <f>SUM(BH34:BN34)-BH34</f>
        <v>0</v>
      </c>
      <c r="BP34" s="10"/>
      <c r="BQ34" s="7">
        <f>BP34*2.1</f>
        <v>0</v>
      </c>
      <c r="BR34" s="3"/>
      <c r="BS34" s="3"/>
      <c r="BT34" s="3"/>
      <c r="BU34" s="3"/>
      <c r="BV34" s="3"/>
      <c r="BW34" s="11">
        <f>SUM(BP34:BV34)-BP34</f>
        <v>0</v>
      </c>
      <c r="BX34" s="2"/>
      <c r="BY34" s="7">
        <f>(BX34)*2.1</f>
        <v>0</v>
      </c>
      <c r="BZ34" s="3"/>
      <c r="CA34" s="3"/>
      <c r="CB34" s="3"/>
      <c r="CC34" s="3"/>
      <c r="CD34" s="5"/>
      <c r="CE34" s="11">
        <f>SUM(BX34:CD34)-BX34</f>
        <v>0</v>
      </c>
      <c r="CF34" s="10"/>
      <c r="CG34" s="7">
        <f>CF34*2.1</f>
        <v>0</v>
      </c>
      <c r="CH34" s="3"/>
      <c r="CI34" s="3"/>
      <c r="CJ34" s="3"/>
      <c r="CK34" s="3"/>
      <c r="CL34" s="3"/>
      <c r="CM34" s="11">
        <f>SUM(CF34:CL34)-CF34</f>
        <v>0</v>
      </c>
      <c r="CN34" s="60">
        <f>AVERAGE(DC34:DG34)</f>
        <v>1375.8919999999998</v>
      </c>
      <c r="CO34" s="77">
        <v>2</v>
      </c>
      <c r="CP34" s="2"/>
      <c r="CQ34" s="34">
        <f t="shared" ref="CQ34:CQ64" si="118">K34</f>
        <v>1469.7</v>
      </c>
      <c r="CR34" s="34">
        <f t="shared" ref="CR34:CR64" si="119">S34</f>
        <v>0</v>
      </c>
      <c r="CS34" s="34">
        <f t="shared" si="104"/>
        <v>1467.02</v>
      </c>
      <c r="CT34" s="34">
        <f t="shared" si="105"/>
        <v>2246.62</v>
      </c>
      <c r="CU34" s="34">
        <f t="shared" si="106"/>
        <v>0</v>
      </c>
      <c r="CV34" s="34">
        <f t="shared" si="107"/>
        <v>1696.12</v>
      </c>
      <c r="CW34" s="34">
        <f t="shared" si="108"/>
        <v>0</v>
      </c>
      <c r="CX34" s="34">
        <f t="shared" si="109"/>
        <v>0</v>
      </c>
      <c r="CY34" s="34">
        <f t="shared" si="110"/>
        <v>0</v>
      </c>
      <c r="CZ34" s="34">
        <f t="shared" si="111"/>
        <v>0</v>
      </c>
      <c r="DA34" s="34">
        <f t="shared" si="112"/>
        <v>0</v>
      </c>
      <c r="DC34" s="6">
        <f t="shared" si="113"/>
        <v>2246.62</v>
      </c>
      <c r="DD34" s="6">
        <f t="shared" si="114"/>
        <v>1696.12</v>
      </c>
      <c r="DE34" s="6">
        <f t="shared" si="115"/>
        <v>1469.7</v>
      </c>
      <c r="DF34" s="6">
        <f t="shared" si="116"/>
        <v>1467.02</v>
      </c>
      <c r="DG34" s="6">
        <f t="shared" si="117"/>
        <v>0</v>
      </c>
    </row>
    <row r="35" spans="1:111">
      <c r="A35" s="20" t="s">
        <v>128</v>
      </c>
      <c r="B35" s="107">
        <v>2002</v>
      </c>
      <c r="C35" s="22" t="s">
        <v>125</v>
      </c>
      <c r="D35" s="10"/>
      <c r="E35" s="7">
        <f>D35*2.1</f>
        <v>0</v>
      </c>
      <c r="F35" s="3"/>
      <c r="G35" s="3"/>
      <c r="H35" s="3"/>
      <c r="I35" s="3"/>
      <c r="J35" s="3"/>
      <c r="K35" s="11">
        <f>SUM(D35:J35)-D35</f>
        <v>0</v>
      </c>
      <c r="L35" s="10"/>
      <c r="M35" s="7">
        <f>L35*2.1</f>
        <v>0</v>
      </c>
      <c r="N35" s="3"/>
      <c r="O35" s="3"/>
      <c r="P35" s="3"/>
      <c r="Q35" s="3"/>
      <c r="R35" s="3"/>
      <c r="S35" s="11">
        <f>SUM(L35:R35)-L35</f>
        <v>0</v>
      </c>
      <c r="T35" s="2">
        <v>556</v>
      </c>
      <c r="U35" s="7">
        <f>T35*1.98</f>
        <v>1100.8799999999999</v>
      </c>
      <c r="V35" s="3"/>
      <c r="W35" s="3"/>
      <c r="X35" s="3">
        <v>100</v>
      </c>
      <c r="Y35" s="3">
        <v>80</v>
      </c>
      <c r="Z35" s="5"/>
      <c r="AA35" s="11">
        <f>SUM(T35:Z35)-T35</f>
        <v>1280.8799999999999</v>
      </c>
      <c r="AB35" s="2">
        <v>608</v>
      </c>
      <c r="AC35" s="7">
        <f>(AB35)*1.98</f>
        <v>1203.8399999999999</v>
      </c>
      <c r="AD35" s="3"/>
      <c r="AE35" s="3"/>
      <c r="AF35" s="3"/>
      <c r="AG35" s="3">
        <v>320</v>
      </c>
      <c r="AH35" s="5"/>
      <c r="AI35" s="11">
        <f>SUM(AB35:AH35)-AB35</f>
        <v>1523.8400000000001</v>
      </c>
      <c r="AJ35" s="2">
        <v>629</v>
      </c>
      <c r="AK35" s="7">
        <f>AJ35*1.98</f>
        <v>1245.42</v>
      </c>
      <c r="AL35" s="3"/>
      <c r="AM35" s="3"/>
      <c r="AN35" s="3">
        <v>300</v>
      </c>
      <c r="AO35" s="3">
        <v>210</v>
      </c>
      <c r="AP35" s="5">
        <v>200</v>
      </c>
      <c r="AQ35" s="11">
        <f>SUM(AJ35:AP35)-AJ35</f>
        <v>1955.42</v>
      </c>
      <c r="AR35" s="2">
        <v>561</v>
      </c>
      <c r="AS35" s="7">
        <f>AR35*1.98</f>
        <v>1110.78</v>
      </c>
      <c r="AT35" s="3"/>
      <c r="AU35" s="3"/>
      <c r="AV35" s="3"/>
      <c r="AW35" s="3">
        <v>220</v>
      </c>
      <c r="AX35" s="5"/>
      <c r="AY35" s="11">
        <f>SUM(AR35:AX35)-AR35</f>
        <v>1330.78</v>
      </c>
      <c r="AZ35" s="10"/>
      <c r="BA35" s="7">
        <f>AZ35*1.98</f>
        <v>0</v>
      </c>
      <c r="BB35" s="3"/>
      <c r="BC35" s="3"/>
      <c r="BD35" s="3"/>
      <c r="BE35" s="3"/>
      <c r="BF35" s="3"/>
      <c r="BG35" s="11">
        <f>SUM(AZ35:BF35)-AZ35</f>
        <v>0</v>
      </c>
      <c r="BH35" s="10"/>
      <c r="BI35" s="7">
        <f>BH35*1.98</f>
        <v>0</v>
      </c>
      <c r="BJ35" s="3"/>
      <c r="BK35" s="3"/>
      <c r="BL35" s="3"/>
      <c r="BM35" s="3"/>
      <c r="BN35" s="3"/>
      <c r="BO35" s="11">
        <f>SUM(BH35:BN35)-BH35</f>
        <v>0</v>
      </c>
      <c r="BP35" s="10"/>
      <c r="BQ35" s="7">
        <f>BP35*2.1</f>
        <v>0</v>
      </c>
      <c r="BR35" s="3"/>
      <c r="BS35" s="3"/>
      <c r="BT35" s="3"/>
      <c r="BU35" s="3"/>
      <c r="BV35" s="3"/>
      <c r="BW35" s="11">
        <f>SUM(BP35:BV35)-BP35</f>
        <v>0</v>
      </c>
      <c r="BX35" s="2"/>
      <c r="BY35" s="7">
        <f>(BX35)*2.1</f>
        <v>0</v>
      </c>
      <c r="BZ35" s="3"/>
      <c r="CA35" s="3"/>
      <c r="CB35" s="3"/>
      <c r="CC35" s="3"/>
      <c r="CD35" s="5"/>
      <c r="CE35" s="11">
        <f>SUM(BX35:CD35)-BX35</f>
        <v>0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60">
        <f>AVERAGE(DC35:DG35)</f>
        <v>1218.184</v>
      </c>
      <c r="CO35" s="77">
        <v>3</v>
      </c>
      <c r="CP35" s="2"/>
      <c r="CQ35" s="34">
        <f t="shared" si="118"/>
        <v>0</v>
      </c>
      <c r="CR35" s="34">
        <f t="shared" si="119"/>
        <v>0</v>
      </c>
      <c r="CS35" s="34">
        <f t="shared" si="104"/>
        <v>1280.8799999999999</v>
      </c>
      <c r="CT35" s="34">
        <f t="shared" si="105"/>
        <v>1523.8400000000001</v>
      </c>
      <c r="CU35" s="34">
        <f t="shared" si="106"/>
        <v>1955.42</v>
      </c>
      <c r="CV35" s="34">
        <f t="shared" si="107"/>
        <v>1330.78</v>
      </c>
      <c r="CW35" s="34">
        <f t="shared" si="108"/>
        <v>0</v>
      </c>
      <c r="CX35" s="34">
        <f t="shared" si="109"/>
        <v>0</v>
      </c>
      <c r="CY35" s="34">
        <f t="shared" si="110"/>
        <v>0</v>
      </c>
      <c r="CZ35" s="34">
        <f t="shared" si="111"/>
        <v>0</v>
      </c>
      <c r="DA35" s="34">
        <f t="shared" si="112"/>
        <v>0</v>
      </c>
      <c r="DC35" s="6">
        <f t="shared" si="113"/>
        <v>1955.42</v>
      </c>
      <c r="DD35" s="6">
        <f t="shared" si="114"/>
        <v>1523.8400000000001</v>
      </c>
      <c r="DE35" s="6">
        <f t="shared" si="115"/>
        <v>1330.78</v>
      </c>
      <c r="DF35" s="6">
        <f t="shared" si="116"/>
        <v>1280.8799999999999</v>
      </c>
      <c r="DG35" s="6">
        <f t="shared" si="117"/>
        <v>0</v>
      </c>
    </row>
    <row r="36" spans="1:111">
      <c r="A36" s="20" t="s">
        <v>32</v>
      </c>
      <c r="B36" s="107">
        <v>1967</v>
      </c>
      <c r="C36" s="23" t="s">
        <v>113</v>
      </c>
      <c r="D36" s="10"/>
      <c r="E36" s="7">
        <f>D36*2.1</f>
        <v>0</v>
      </c>
      <c r="F36" s="3"/>
      <c r="G36" s="3"/>
      <c r="H36" s="4"/>
      <c r="I36" s="3"/>
      <c r="J36" s="3"/>
      <c r="K36" s="11">
        <f>SUM(D36:J36)-D36</f>
        <v>0</v>
      </c>
      <c r="L36" s="10"/>
      <c r="M36" s="7">
        <f>L36*2.1</f>
        <v>0</v>
      </c>
      <c r="N36" s="3"/>
      <c r="O36" s="3"/>
      <c r="P36" s="4"/>
      <c r="Q36" s="3"/>
      <c r="R36" s="3"/>
      <c r="S36" s="11">
        <f>SUM(L36:R36)-L36</f>
        <v>0</v>
      </c>
      <c r="T36" s="2">
        <v>590</v>
      </c>
      <c r="U36" s="7">
        <f>T36*1.98</f>
        <v>1168.2</v>
      </c>
      <c r="V36" s="3"/>
      <c r="W36" s="3"/>
      <c r="X36" s="4">
        <v>200</v>
      </c>
      <c r="Y36" s="3">
        <v>80</v>
      </c>
      <c r="Z36" s="5"/>
      <c r="AA36" s="11">
        <f>SUM(T36:Z36)-T36</f>
        <v>1448.2</v>
      </c>
      <c r="AB36" s="2">
        <v>628</v>
      </c>
      <c r="AC36" s="7">
        <f>(AB36)*1.98</f>
        <v>1243.44</v>
      </c>
      <c r="AD36" s="3"/>
      <c r="AE36" s="3"/>
      <c r="AF36" s="4">
        <v>40</v>
      </c>
      <c r="AG36" s="3">
        <v>320</v>
      </c>
      <c r="AH36" s="5">
        <v>400</v>
      </c>
      <c r="AI36" s="11">
        <f>SUM(AB36:AH36)-AB36</f>
        <v>2003.44</v>
      </c>
      <c r="AJ36" s="2"/>
      <c r="AK36" s="7">
        <f>AJ36*1.98</f>
        <v>0</v>
      </c>
      <c r="AL36" s="3"/>
      <c r="AM36" s="3"/>
      <c r="AN36" s="4"/>
      <c r="AO36" s="3"/>
      <c r="AP36" s="5"/>
      <c r="AQ36" s="11">
        <f>SUM(AJ36:AP36)-AJ36</f>
        <v>0</v>
      </c>
      <c r="AR36" s="2">
        <v>626</v>
      </c>
      <c r="AS36" s="7">
        <f>AR36*1.98</f>
        <v>1239.48</v>
      </c>
      <c r="AT36" s="3"/>
      <c r="AU36" s="3"/>
      <c r="AV36" s="4">
        <v>300</v>
      </c>
      <c r="AW36" s="3">
        <v>220</v>
      </c>
      <c r="AX36" s="5">
        <v>400</v>
      </c>
      <c r="AY36" s="11">
        <f>SUM(AR36:AX36)-AR36</f>
        <v>2159.48</v>
      </c>
      <c r="AZ36" s="10"/>
      <c r="BA36" s="7">
        <f>AZ36*1.98</f>
        <v>0</v>
      </c>
      <c r="BB36" s="3"/>
      <c r="BC36" s="3"/>
      <c r="BD36" s="4"/>
      <c r="BE36" s="3"/>
      <c r="BF36" s="3"/>
      <c r="BG36" s="11">
        <f>SUM(AZ36:BF36)-AZ36</f>
        <v>0</v>
      </c>
      <c r="BH36" s="10"/>
      <c r="BI36" s="7">
        <f>BH36*1.98</f>
        <v>0</v>
      </c>
      <c r="BJ36" s="3"/>
      <c r="BK36" s="3"/>
      <c r="BL36" s="4"/>
      <c r="BM36" s="3"/>
      <c r="BN36" s="3"/>
      <c r="BO36" s="11">
        <f>SUM(BH36:BN36)-BH36</f>
        <v>0</v>
      </c>
      <c r="BP36" s="10"/>
      <c r="BQ36" s="7">
        <f>BP36*2.1</f>
        <v>0</v>
      </c>
      <c r="BR36" s="3"/>
      <c r="BS36" s="3"/>
      <c r="BT36" s="4"/>
      <c r="BU36" s="3"/>
      <c r="BV36" s="3"/>
      <c r="BW36" s="11">
        <f>SUM(BP36:BV36)-BP36</f>
        <v>0</v>
      </c>
      <c r="BX36" s="2"/>
      <c r="BY36" s="7">
        <f>(BX36)*2.1</f>
        <v>0</v>
      </c>
      <c r="BZ36" s="3"/>
      <c r="CA36" s="3"/>
      <c r="CB36" s="4"/>
      <c r="CC36" s="3"/>
      <c r="CD36" s="5"/>
      <c r="CE36" s="11">
        <f>SUM(BX36:CD36)-BX36</f>
        <v>0</v>
      </c>
      <c r="CF36" s="10"/>
      <c r="CG36" s="7">
        <f>CF36*2.1</f>
        <v>0</v>
      </c>
      <c r="CH36" s="3"/>
      <c r="CI36" s="3"/>
      <c r="CJ36" s="4"/>
      <c r="CK36" s="3"/>
      <c r="CL36" s="3"/>
      <c r="CM36" s="11">
        <f>SUM(CF36:CL36)-CF36</f>
        <v>0</v>
      </c>
      <c r="CN36" s="60">
        <f>AVERAGE(DC36:DG36)</f>
        <v>1122.2239999999999</v>
      </c>
      <c r="CO36" s="77">
        <v>4</v>
      </c>
      <c r="CP36" s="2"/>
      <c r="CQ36" s="34">
        <f t="shared" si="118"/>
        <v>0</v>
      </c>
      <c r="CR36" s="34">
        <f t="shared" si="119"/>
        <v>0</v>
      </c>
      <c r="CS36" s="34">
        <f t="shared" si="104"/>
        <v>1448.2</v>
      </c>
      <c r="CT36" s="34">
        <f t="shared" si="105"/>
        <v>2003.44</v>
      </c>
      <c r="CU36" s="34">
        <f t="shared" si="106"/>
        <v>0</v>
      </c>
      <c r="CV36" s="34">
        <f t="shared" si="107"/>
        <v>2159.48</v>
      </c>
      <c r="CW36" s="34">
        <f t="shared" si="108"/>
        <v>0</v>
      </c>
      <c r="CX36" s="34">
        <f t="shared" si="109"/>
        <v>0</v>
      </c>
      <c r="CY36" s="34">
        <f t="shared" si="110"/>
        <v>0</v>
      </c>
      <c r="CZ36" s="34">
        <f t="shared" si="111"/>
        <v>0</v>
      </c>
      <c r="DA36" s="34">
        <f t="shared" si="112"/>
        <v>0</v>
      </c>
      <c r="DC36" s="6">
        <f t="shared" si="113"/>
        <v>2159.48</v>
      </c>
      <c r="DD36" s="6">
        <f t="shared" si="114"/>
        <v>2003.44</v>
      </c>
      <c r="DE36" s="6">
        <f t="shared" si="115"/>
        <v>1448.2</v>
      </c>
      <c r="DF36" s="6">
        <f t="shared" si="116"/>
        <v>0</v>
      </c>
      <c r="DG36" s="6">
        <f t="shared" si="117"/>
        <v>0</v>
      </c>
    </row>
    <row r="37" spans="1:111">
      <c r="A37" s="20" t="s">
        <v>46</v>
      </c>
      <c r="B37" s="107">
        <v>1989</v>
      </c>
      <c r="C37" s="22" t="s">
        <v>58</v>
      </c>
      <c r="D37" s="10">
        <v>530</v>
      </c>
      <c r="E37" s="7">
        <f>D37*2.1</f>
        <v>1113</v>
      </c>
      <c r="F37" s="3"/>
      <c r="G37" s="3"/>
      <c r="H37" s="3">
        <v>30</v>
      </c>
      <c r="I37" s="3">
        <v>220</v>
      </c>
      <c r="J37" s="3"/>
      <c r="K37" s="11">
        <f>SUM(D37:J37)-D37</f>
        <v>1363</v>
      </c>
      <c r="L37" s="10"/>
      <c r="M37" s="7">
        <f>L37*2.1</f>
        <v>0</v>
      </c>
      <c r="N37" s="3"/>
      <c r="O37" s="3"/>
      <c r="P37" s="3"/>
      <c r="Q37" s="3"/>
      <c r="R37" s="3"/>
      <c r="S37" s="11">
        <f>SUM(L37:R37)-L37</f>
        <v>0</v>
      </c>
      <c r="T37" s="2"/>
      <c r="U37" s="7">
        <f>T37*1.98</f>
        <v>0</v>
      </c>
      <c r="V37" s="3"/>
      <c r="W37" s="3"/>
      <c r="X37" s="3"/>
      <c r="Y37" s="3"/>
      <c r="Z37" s="5"/>
      <c r="AA37" s="11">
        <f>SUM(T37:Z37)-T37</f>
        <v>0</v>
      </c>
      <c r="AB37" s="2">
        <v>558</v>
      </c>
      <c r="AC37" s="7">
        <f>(AB37)*1.98</f>
        <v>1104.8399999999999</v>
      </c>
      <c r="AD37" s="3"/>
      <c r="AE37" s="3"/>
      <c r="AF37" s="3"/>
      <c r="AG37" s="3">
        <v>320</v>
      </c>
      <c r="AH37" s="5"/>
      <c r="AI37" s="11">
        <f>SUM(AB37:AH37)-AB37</f>
        <v>1424.84</v>
      </c>
      <c r="AJ37" s="2">
        <v>579</v>
      </c>
      <c r="AK37" s="7">
        <f>AJ37*1.98</f>
        <v>1146.42</v>
      </c>
      <c r="AL37" s="3"/>
      <c r="AM37" s="3"/>
      <c r="AN37" s="3"/>
      <c r="AO37" s="3">
        <v>210</v>
      </c>
      <c r="AP37" s="5"/>
      <c r="AQ37" s="11">
        <f>SUM(AJ37:AP37)-AJ37</f>
        <v>1356.42</v>
      </c>
      <c r="AR37" s="2">
        <v>539</v>
      </c>
      <c r="AS37" s="7">
        <f>AR37*1.98</f>
        <v>1067.22</v>
      </c>
      <c r="AT37" s="3"/>
      <c r="AU37" s="3"/>
      <c r="AV37" s="3"/>
      <c r="AW37" s="3">
        <v>220</v>
      </c>
      <c r="AX37" s="5"/>
      <c r="AY37" s="11">
        <f>SUM(AR37:AX37)-AR37</f>
        <v>1287.22</v>
      </c>
      <c r="AZ37" s="10"/>
      <c r="BA37" s="7">
        <f>AZ37*1.98</f>
        <v>0</v>
      </c>
      <c r="BB37" s="3"/>
      <c r="BC37" s="3"/>
      <c r="BD37" s="3"/>
      <c r="BE37" s="3"/>
      <c r="BF37" s="3"/>
      <c r="BG37" s="11">
        <f>SUM(AZ37:BF37)-AZ37</f>
        <v>0</v>
      </c>
      <c r="BH37" s="10"/>
      <c r="BI37" s="7">
        <f>BH37*1.98</f>
        <v>0</v>
      </c>
      <c r="BJ37" s="3"/>
      <c r="BK37" s="3"/>
      <c r="BL37" s="3"/>
      <c r="BM37" s="3"/>
      <c r="BN37" s="3"/>
      <c r="BO37" s="11">
        <f>SUM(BH37:BN37)-BH37</f>
        <v>0</v>
      </c>
      <c r="BP37" s="10"/>
      <c r="BQ37" s="7">
        <f>BP37*2.1</f>
        <v>0</v>
      </c>
      <c r="BR37" s="3"/>
      <c r="BS37" s="3"/>
      <c r="BT37" s="3"/>
      <c r="BU37" s="3"/>
      <c r="BV37" s="3"/>
      <c r="BW37" s="11">
        <f>SUM(BP37:BV37)-BP37</f>
        <v>0</v>
      </c>
      <c r="BX37" s="2"/>
      <c r="BY37" s="7">
        <f>(BX37)*2.1</f>
        <v>0</v>
      </c>
      <c r="BZ37" s="3"/>
      <c r="CA37" s="3"/>
      <c r="CB37" s="3"/>
      <c r="CC37" s="3"/>
      <c r="CD37" s="5"/>
      <c r="CE37" s="11">
        <f>SUM(BX37:CD37)-BX37</f>
        <v>0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60">
        <f>AVERAGE(DC37:DG37)</f>
        <v>1086.296</v>
      </c>
      <c r="CO37" s="77">
        <v>5</v>
      </c>
      <c r="CP37" s="2"/>
      <c r="CQ37" s="34">
        <f t="shared" si="118"/>
        <v>1363</v>
      </c>
      <c r="CR37" s="34">
        <f t="shared" si="119"/>
        <v>0</v>
      </c>
      <c r="CS37" s="34">
        <f t="shared" si="104"/>
        <v>0</v>
      </c>
      <c r="CT37" s="34">
        <f t="shared" si="105"/>
        <v>1424.84</v>
      </c>
      <c r="CU37" s="34">
        <f t="shared" si="106"/>
        <v>1356.42</v>
      </c>
      <c r="CV37" s="34">
        <f t="shared" si="107"/>
        <v>1287.22</v>
      </c>
      <c r="CW37" s="34">
        <f t="shared" si="108"/>
        <v>0</v>
      </c>
      <c r="CX37" s="34">
        <f t="shared" si="109"/>
        <v>0</v>
      </c>
      <c r="CY37" s="34">
        <f t="shared" si="110"/>
        <v>0</v>
      </c>
      <c r="CZ37" s="34">
        <f t="shared" si="111"/>
        <v>0</v>
      </c>
      <c r="DA37" s="34">
        <f t="shared" si="112"/>
        <v>0</v>
      </c>
      <c r="DC37" s="6">
        <f t="shared" si="113"/>
        <v>1424.84</v>
      </c>
      <c r="DD37" s="6">
        <f t="shared" si="114"/>
        <v>1363</v>
      </c>
      <c r="DE37" s="6">
        <f t="shared" si="115"/>
        <v>1356.42</v>
      </c>
      <c r="DF37" s="6">
        <f t="shared" si="116"/>
        <v>1287.22</v>
      </c>
      <c r="DG37" s="6">
        <f t="shared" si="117"/>
        <v>0</v>
      </c>
    </row>
    <row r="38" spans="1:111">
      <c r="A38" s="20" t="s">
        <v>76</v>
      </c>
      <c r="B38" s="107">
        <v>1977</v>
      </c>
      <c r="C38" s="23" t="s">
        <v>36</v>
      </c>
      <c r="D38" s="10">
        <v>462</v>
      </c>
      <c r="E38" s="7">
        <f>D38*2.1</f>
        <v>970.2</v>
      </c>
      <c r="F38" s="3"/>
      <c r="G38" s="3"/>
      <c r="H38" s="3"/>
      <c r="I38" s="3">
        <v>220</v>
      </c>
      <c r="J38" s="3"/>
      <c r="K38" s="11">
        <f>SUM(D38:J38)-D38</f>
        <v>1190.2</v>
      </c>
      <c r="L38" s="10"/>
      <c r="M38" s="7">
        <f>L38*2.1</f>
        <v>0</v>
      </c>
      <c r="N38" s="3"/>
      <c r="O38" s="3"/>
      <c r="P38" s="3"/>
      <c r="Q38" s="3"/>
      <c r="R38" s="3"/>
      <c r="S38" s="11">
        <f>SUM(L38:R38)-L38</f>
        <v>0</v>
      </c>
      <c r="T38" s="2"/>
      <c r="U38" s="7">
        <f>T38*1.98</f>
        <v>0</v>
      </c>
      <c r="V38" s="3"/>
      <c r="W38" s="3"/>
      <c r="X38" s="3"/>
      <c r="Y38" s="3"/>
      <c r="Z38" s="5"/>
      <c r="AA38" s="11">
        <f>SUM(T38:Z38)-T38</f>
        <v>0</v>
      </c>
      <c r="AB38" s="2">
        <v>547</v>
      </c>
      <c r="AC38" s="7">
        <f>(AB38)*1.98</f>
        <v>1083.06</v>
      </c>
      <c r="AD38" s="3"/>
      <c r="AE38" s="3"/>
      <c r="AF38" s="3"/>
      <c r="AG38" s="3">
        <v>320</v>
      </c>
      <c r="AH38" s="5"/>
      <c r="AI38" s="11">
        <f>SUM(AB38:AH38)-AB38</f>
        <v>1403.06</v>
      </c>
      <c r="AJ38" s="2">
        <v>541</v>
      </c>
      <c r="AK38" s="7">
        <f>AJ38*1.98</f>
        <v>1071.18</v>
      </c>
      <c r="AL38" s="3"/>
      <c r="AM38" s="3"/>
      <c r="AN38" s="3"/>
      <c r="AO38" s="3">
        <v>210</v>
      </c>
      <c r="AP38" s="5"/>
      <c r="AQ38" s="11">
        <f>SUM(AJ38:AP38)-AJ38</f>
        <v>1281.18</v>
      </c>
      <c r="AR38" s="2">
        <v>542</v>
      </c>
      <c r="AS38" s="7">
        <f>AR38*1.98</f>
        <v>1073.1600000000001</v>
      </c>
      <c r="AT38" s="3"/>
      <c r="AU38" s="3"/>
      <c r="AV38" s="3"/>
      <c r="AW38" s="3">
        <v>220</v>
      </c>
      <c r="AX38" s="5"/>
      <c r="AY38" s="11">
        <f>SUM(AR38:AX38)-AR38</f>
        <v>1293.1600000000001</v>
      </c>
      <c r="AZ38" s="10"/>
      <c r="BA38" s="7">
        <f>AZ38*1.98</f>
        <v>0</v>
      </c>
      <c r="BB38" s="3"/>
      <c r="BC38" s="3"/>
      <c r="BD38" s="3"/>
      <c r="BE38" s="3"/>
      <c r="BF38" s="3"/>
      <c r="BG38" s="11">
        <f>SUM(AZ38:BF38)-AZ38</f>
        <v>0</v>
      </c>
      <c r="BH38" s="10"/>
      <c r="BI38" s="7">
        <f>BH38*1.98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BP38*2.1</f>
        <v>0</v>
      </c>
      <c r="BR38" s="3"/>
      <c r="BS38" s="3"/>
      <c r="BT38" s="3"/>
      <c r="BU38" s="3"/>
      <c r="BV38" s="3"/>
      <c r="BW38" s="11">
        <f>SUM(BP38:BV38)-BP38</f>
        <v>0</v>
      </c>
      <c r="BX38" s="2"/>
      <c r="BY38" s="7">
        <f>(BX38)*2.1</f>
        <v>0</v>
      </c>
      <c r="BZ38" s="3"/>
      <c r="CA38" s="3"/>
      <c r="CB38" s="3"/>
      <c r="CC38" s="3"/>
      <c r="CD38" s="5"/>
      <c r="CE38" s="11">
        <f>SUM(BX38:CD38)-BX38</f>
        <v>0</v>
      </c>
      <c r="CF38" s="10"/>
      <c r="CG38" s="7">
        <f>CF38*2.1</f>
        <v>0</v>
      </c>
      <c r="CH38" s="3"/>
      <c r="CI38" s="3"/>
      <c r="CJ38" s="3"/>
      <c r="CK38" s="3"/>
      <c r="CL38" s="3"/>
      <c r="CM38" s="11">
        <f>SUM(CF38:CL38)-CF38</f>
        <v>0</v>
      </c>
      <c r="CN38" s="60">
        <f>AVERAGE(DC38:DG38)</f>
        <v>1033.52</v>
      </c>
      <c r="CO38" s="77">
        <v>6</v>
      </c>
      <c r="CP38" s="2"/>
      <c r="CQ38" s="34">
        <f t="shared" si="118"/>
        <v>1190.2</v>
      </c>
      <c r="CR38" s="34">
        <f t="shared" si="119"/>
        <v>0</v>
      </c>
      <c r="CS38" s="34">
        <f t="shared" si="104"/>
        <v>0</v>
      </c>
      <c r="CT38" s="34">
        <f t="shared" si="105"/>
        <v>1403.06</v>
      </c>
      <c r="CU38" s="34">
        <f t="shared" si="106"/>
        <v>1281.18</v>
      </c>
      <c r="CV38" s="34">
        <f t="shared" si="107"/>
        <v>1293.1600000000001</v>
      </c>
      <c r="CW38" s="34">
        <f t="shared" si="108"/>
        <v>0</v>
      </c>
      <c r="CX38" s="34">
        <f t="shared" si="109"/>
        <v>0</v>
      </c>
      <c r="CY38" s="34">
        <f t="shared" si="110"/>
        <v>0</v>
      </c>
      <c r="CZ38" s="34">
        <f t="shared" si="111"/>
        <v>0</v>
      </c>
      <c r="DA38" s="34">
        <f t="shared" si="112"/>
        <v>0</v>
      </c>
      <c r="DC38" s="6">
        <f t="shared" si="113"/>
        <v>1403.06</v>
      </c>
      <c r="DD38" s="6">
        <f t="shared" si="114"/>
        <v>1293.1600000000001</v>
      </c>
      <c r="DE38" s="6">
        <f t="shared" si="115"/>
        <v>1281.18</v>
      </c>
      <c r="DF38" s="6">
        <f t="shared" si="116"/>
        <v>1190.2</v>
      </c>
      <c r="DG38" s="6">
        <f t="shared" si="117"/>
        <v>0</v>
      </c>
    </row>
    <row r="39" spans="1:111">
      <c r="A39" s="20" t="s">
        <v>85</v>
      </c>
      <c r="B39" s="107">
        <v>1973</v>
      </c>
      <c r="C39" s="22" t="s">
        <v>80</v>
      </c>
      <c r="D39" s="10">
        <v>503</v>
      </c>
      <c r="E39" s="7">
        <f>D39*2.1</f>
        <v>1056.3</v>
      </c>
      <c r="F39" s="3"/>
      <c r="G39" s="3"/>
      <c r="H39" s="3"/>
      <c r="I39" s="3">
        <v>220</v>
      </c>
      <c r="J39" s="3"/>
      <c r="K39" s="11">
        <f>SUM(D39:J39)-D39</f>
        <v>1276.3</v>
      </c>
      <c r="L39" s="10"/>
      <c r="M39" s="7">
        <f>L39*2.1</f>
        <v>0</v>
      </c>
      <c r="N39" s="3"/>
      <c r="O39" s="3"/>
      <c r="P39" s="3"/>
      <c r="Q39" s="3"/>
      <c r="R39" s="3"/>
      <c r="S39" s="11">
        <f>SUM(L39:R39)-L39</f>
        <v>0</v>
      </c>
      <c r="T39" s="2"/>
      <c r="U39" s="7">
        <f>T39*1.98</f>
        <v>0</v>
      </c>
      <c r="V39" s="3"/>
      <c r="W39" s="3"/>
      <c r="X39" s="3"/>
      <c r="Y39" s="3"/>
      <c r="Z39" s="5"/>
      <c r="AA39" s="11">
        <f>SUM(T39:Z39)-T39</f>
        <v>0</v>
      </c>
      <c r="AB39" s="2">
        <v>514</v>
      </c>
      <c r="AC39" s="7">
        <f>(AB39)*1.98</f>
        <v>1017.72</v>
      </c>
      <c r="AD39" s="3"/>
      <c r="AE39" s="3"/>
      <c r="AF39" s="3"/>
      <c r="AG39" s="3">
        <v>320</v>
      </c>
      <c r="AH39" s="5"/>
      <c r="AI39" s="11">
        <f>SUM(AB39:AH39)-AB39</f>
        <v>1337.72</v>
      </c>
      <c r="AJ39" s="2">
        <v>500</v>
      </c>
      <c r="AK39" s="7">
        <f>AJ39*1.98</f>
        <v>990</v>
      </c>
      <c r="AL39" s="3"/>
      <c r="AM39" s="3"/>
      <c r="AN39" s="3"/>
      <c r="AO39" s="3">
        <v>210</v>
      </c>
      <c r="AP39" s="5"/>
      <c r="AQ39" s="11">
        <f>SUM(AJ39:AP39)-AJ39</f>
        <v>1200</v>
      </c>
      <c r="AR39" s="2">
        <v>536</v>
      </c>
      <c r="AS39" s="7">
        <f>AR39*1.98</f>
        <v>1061.28</v>
      </c>
      <c r="AT39" s="3"/>
      <c r="AU39" s="3"/>
      <c r="AV39" s="3"/>
      <c r="AW39" s="3">
        <v>220</v>
      </c>
      <c r="AX39" s="5"/>
      <c r="AY39" s="11">
        <f>SUM(AR39:AX39)-AR39</f>
        <v>1281.28</v>
      </c>
      <c r="AZ39" s="10"/>
      <c r="BA39" s="7">
        <f>AZ39*1.98</f>
        <v>0</v>
      </c>
      <c r="BB39" s="3"/>
      <c r="BC39" s="3"/>
      <c r="BD39" s="3"/>
      <c r="BE39" s="3"/>
      <c r="BF39" s="3"/>
      <c r="BG39" s="11">
        <f>SUM(AZ39:BF39)-AZ39</f>
        <v>0</v>
      </c>
      <c r="BH39" s="10"/>
      <c r="BI39" s="7">
        <f>BH39*1.98</f>
        <v>0</v>
      </c>
      <c r="BJ39" s="3"/>
      <c r="BK39" s="3"/>
      <c r="BN39" s="3"/>
      <c r="BO39" s="11">
        <f>SUM(BH39:BN39)-BH39</f>
        <v>0</v>
      </c>
      <c r="BP39" s="10"/>
      <c r="BQ39" s="7">
        <f>BP39*2.1</f>
        <v>0</v>
      </c>
      <c r="BR39" s="3"/>
      <c r="BS39" s="3"/>
      <c r="BT39" s="3"/>
      <c r="BU39" s="3"/>
      <c r="BV39" s="3"/>
      <c r="BW39" s="11">
        <f>SUM(BP39:BV39)-BP39</f>
        <v>0</v>
      </c>
      <c r="BX39" s="2"/>
      <c r="BY39" s="7">
        <f>(BX39)*2.1</f>
        <v>0</v>
      </c>
      <c r="BZ39" s="3"/>
      <c r="CA39" s="3"/>
      <c r="CB39" s="3"/>
      <c r="CC39" s="3"/>
      <c r="CD39" s="5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60">
        <f>AVERAGE(DC39:DG39)</f>
        <v>1019.0600000000001</v>
      </c>
      <c r="CO39" s="77">
        <v>7</v>
      </c>
      <c r="CP39" s="2"/>
      <c r="CQ39" s="34">
        <f t="shared" si="118"/>
        <v>1276.3</v>
      </c>
      <c r="CR39" s="34">
        <f t="shared" si="119"/>
        <v>0</v>
      </c>
      <c r="CS39" s="34">
        <f t="shared" si="104"/>
        <v>0</v>
      </c>
      <c r="CT39" s="34">
        <f t="shared" si="105"/>
        <v>1337.72</v>
      </c>
      <c r="CU39" s="34">
        <f t="shared" si="106"/>
        <v>1200</v>
      </c>
      <c r="CV39" s="34">
        <f t="shared" si="107"/>
        <v>1281.28</v>
      </c>
      <c r="CW39" s="34">
        <f t="shared" si="108"/>
        <v>0</v>
      </c>
      <c r="CX39" s="34">
        <f t="shared" si="109"/>
        <v>0</v>
      </c>
      <c r="CY39" s="34">
        <f t="shared" si="110"/>
        <v>0</v>
      </c>
      <c r="CZ39" s="34">
        <f t="shared" si="111"/>
        <v>0</v>
      </c>
      <c r="DA39" s="34">
        <f t="shared" si="112"/>
        <v>0</v>
      </c>
      <c r="DC39" s="6">
        <f t="shared" si="113"/>
        <v>1337.72</v>
      </c>
      <c r="DD39" s="6">
        <f t="shared" si="114"/>
        <v>1281.28</v>
      </c>
      <c r="DE39" s="6">
        <f t="shared" si="115"/>
        <v>1276.3</v>
      </c>
      <c r="DF39" s="6">
        <f t="shared" si="116"/>
        <v>1200</v>
      </c>
      <c r="DG39" s="6">
        <f t="shared" si="117"/>
        <v>0</v>
      </c>
    </row>
    <row r="40" spans="1:111">
      <c r="A40" s="20" t="s">
        <v>157</v>
      </c>
      <c r="B40" s="107">
        <v>2002</v>
      </c>
      <c r="C40" s="23" t="s">
        <v>33</v>
      </c>
      <c r="D40" s="10">
        <v>551</v>
      </c>
      <c r="E40" s="7">
        <f>D40*2.1</f>
        <v>1157.1000000000001</v>
      </c>
      <c r="F40" s="3"/>
      <c r="G40" s="3"/>
      <c r="H40" s="3">
        <v>20</v>
      </c>
      <c r="I40" s="3">
        <v>220</v>
      </c>
      <c r="J40" s="3">
        <v>200</v>
      </c>
      <c r="K40" s="11">
        <f>SUM(D40:J40)-D40</f>
        <v>1597.1000000000004</v>
      </c>
      <c r="L40" s="10"/>
      <c r="M40" s="7">
        <f>L40*2.1</f>
        <v>0</v>
      </c>
      <c r="N40" s="3"/>
      <c r="O40" s="3"/>
      <c r="P40" s="3"/>
      <c r="Q40" s="3"/>
      <c r="R40" s="3"/>
      <c r="S40" s="11">
        <f>SUM(L40:R40)-L40</f>
        <v>0</v>
      </c>
      <c r="T40" s="2"/>
      <c r="U40" s="7">
        <f>T40*1.98</f>
        <v>0</v>
      </c>
      <c r="V40" s="3"/>
      <c r="W40" s="3"/>
      <c r="X40" s="3"/>
      <c r="Y40" s="3"/>
      <c r="Z40" s="5"/>
      <c r="AA40" s="11">
        <f>SUM(T40:Z40)-T40</f>
        <v>0</v>
      </c>
      <c r="AB40" s="2">
        <v>577</v>
      </c>
      <c r="AC40" s="7">
        <f>(AB40)*1.98</f>
        <v>1142.46</v>
      </c>
      <c r="AD40" s="3"/>
      <c r="AE40" s="3"/>
      <c r="AF40" s="3">
        <v>300</v>
      </c>
      <c r="AG40" s="3">
        <v>320</v>
      </c>
      <c r="AH40" s="5"/>
      <c r="AI40" s="11">
        <f>SUM(AB40:AH40)-AB40</f>
        <v>1762.46</v>
      </c>
      <c r="AJ40" s="2"/>
      <c r="AK40" s="7">
        <f>AJ40*1.98</f>
        <v>0</v>
      </c>
      <c r="AL40" s="3"/>
      <c r="AM40" s="3"/>
      <c r="AN40" s="3"/>
      <c r="AO40" s="3"/>
      <c r="AP40" s="5"/>
      <c r="AQ40" s="11">
        <f>SUM(AJ40:AP40)-AJ40</f>
        <v>0</v>
      </c>
      <c r="AR40" s="2">
        <v>617</v>
      </c>
      <c r="AS40" s="7">
        <f>AR40*1.98</f>
        <v>1221.6600000000001</v>
      </c>
      <c r="AT40" s="3"/>
      <c r="AU40" s="3"/>
      <c r="AV40" s="3">
        <v>40</v>
      </c>
      <c r="AW40" s="3">
        <v>220</v>
      </c>
      <c r="AX40" s="5">
        <v>200</v>
      </c>
      <c r="AY40" s="11">
        <f>SUM(AR40:AX40)-AR40</f>
        <v>1681.6599999999999</v>
      </c>
      <c r="AZ40" s="10"/>
      <c r="BA40" s="7">
        <f>AZ40*1.98</f>
        <v>0</v>
      </c>
      <c r="BB40" s="3"/>
      <c r="BC40" s="3"/>
      <c r="BD40" s="3"/>
      <c r="BE40" s="3"/>
      <c r="BF40" s="3"/>
      <c r="BG40" s="11">
        <f>SUM(AZ40:BF40)-AZ40</f>
        <v>0</v>
      </c>
      <c r="BH40" s="10"/>
      <c r="BI40" s="7">
        <f>BH40*1.98</f>
        <v>0</v>
      </c>
      <c r="BJ40" s="3"/>
      <c r="BK40" s="3"/>
      <c r="BL40" s="3"/>
      <c r="BM40" s="3"/>
      <c r="BN40" s="3"/>
      <c r="BO40" s="11">
        <f>SUM(BH40:BN40)-BH40</f>
        <v>0</v>
      </c>
      <c r="BP40" s="10"/>
      <c r="BQ40" s="7">
        <f>BP40*2.1</f>
        <v>0</v>
      </c>
      <c r="BR40" s="3"/>
      <c r="BS40" s="3"/>
      <c r="BT40" s="3"/>
      <c r="BU40" s="3"/>
      <c r="BV40" s="3"/>
      <c r="BW40" s="11">
        <f>SUM(BP40:BV40)-BP40</f>
        <v>0</v>
      </c>
      <c r="BX40" s="2"/>
      <c r="BY40" s="7">
        <f>(BX40)*2.1</f>
        <v>0</v>
      </c>
      <c r="BZ40" s="3"/>
      <c r="CA40" s="3"/>
      <c r="CB40" s="3"/>
      <c r="CC40" s="3"/>
      <c r="CD40" s="5"/>
      <c r="CE40" s="11">
        <f>SUM(BX40:CD40)-BX40</f>
        <v>0</v>
      </c>
      <c r="CF40" s="10"/>
      <c r="CG40" s="7">
        <f>CF40*2.1</f>
        <v>0</v>
      </c>
      <c r="CH40" s="3"/>
      <c r="CI40" s="3"/>
      <c r="CJ40" s="3"/>
      <c r="CK40" s="3"/>
      <c r="CL40" s="3"/>
      <c r="CM40" s="11">
        <f>SUM(CF40:CL40)-CF40</f>
        <v>0</v>
      </c>
      <c r="CN40" s="60">
        <f>AVERAGE(DC40:DG40)</f>
        <v>1008.244</v>
      </c>
      <c r="CO40" s="77">
        <v>8</v>
      </c>
      <c r="CP40" s="2"/>
      <c r="CQ40" s="34">
        <f t="shared" si="118"/>
        <v>1597.1000000000004</v>
      </c>
      <c r="CR40" s="34">
        <f t="shared" si="119"/>
        <v>0</v>
      </c>
      <c r="CS40" s="34">
        <f t="shared" si="104"/>
        <v>0</v>
      </c>
      <c r="CT40" s="34">
        <f t="shared" si="105"/>
        <v>1762.46</v>
      </c>
      <c r="CU40" s="34">
        <f t="shared" si="106"/>
        <v>0</v>
      </c>
      <c r="CV40" s="34">
        <f t="shared" si="107"/>
        <v>1681.6599999999999</v>
      </c>
      <c r="CW40" s="34">
        <f t="shared" si="108"/>
        <v>0</v>
      </c>
      <c r="CX40" s="34">
        <f t="shared" si="109"/>
        <v>0</v>
      </c>
      <c r="CY40" s="34">
        <f t="shared" si="110"/>
        <v>0</v>
      </c>
      <c r="CZ40" s="34">
        <f t="shared" si="111"/>
        <v>0</v>
      </c>
      <c r="DA40" s="34">
        <f t="shared" si="112"/>
        <v>0</v>
      </c>
      <c r="DC40" s="6">
        <f t="shared" si="113"/>
        <v>1762.46</v>
      </c>
      <c r="DD40" s="6">
        <f t="shared" si="114"/>
        <v>1681.6599999999999</v>
      </c>
      <c r="DE40" s="6">
        <f t="shared" si="115"/>
        <v>1597.1000000000004</v>
      </c>
      <c r="DF40" s="6">
        <f t="shared" si="116"/>
        <v>0</v>
      </c>
      <c r="DG40" s="6">
        <f t="shared" si="117"/>
        <v>0</v>
      </c>
    </row>
    <row r="41" spans="1:111">
      <c r="A41" s="20" t="s">
        <v>27</v>
      </c>
      <c r="B41" s="107">
        <v>1968</v>
      </c>
      <c r="C41" s="22" t="s">
        <v>80</v>
      </c>
      <c r="D41" s="10"/>
      <c r="E41" s="7">
        <f>D41*2.1</f>
        <v>0</v>
      </c>
      <c r="F41" s="3"/>
      <c r="G41" s="3"/>
      <c r="H41" s="3"/>
      <c r="I41" s="3"/>
      <c r="J41" s="3"/>
      <c r="K41" s="11">
        <f>SUM(D41:J41)-D41</f>
        <v>0</v>
      </c>
      <c r="L41" s="10"/>
      <c r="M41" s="7">
        <f>L41*2.1</f>
        <v>0</v>
      </c>
      <c r="N41" s="3"/>
      <c r="O41" s="3"/>
      <c r="P41" s="3"/>
      <c r="Q41" s="3"/>
      <c r="R41" s="3"/>
      <c r="S41" s="11">
        <f>SUM(L41:R41)-L41</f>
        <v>0</v>
      </c>
      <c r="T41" s="2"/>
      <c r="U41" s="7">
        <f>T41*1.98</f>
        <v>0</v>
      </c>
      <c r="V41" s="3"/>
      <c r="W41" s="3"/>
      <c r="X41" s="3"/>
      <c r="Y41" s="3"/>
      <c r="Z41" s="5"/>
      <c r="AA41" s="11">
        <f>SUM(T41:Z41)-T41</f>
        <v>0</v>
      </c>
      <c r="AB41" s="2">
        <v>540</v>
      </c>
      <c r="AC41" s="7">
        <f>(AB41)*1.98</f>
        <v>1069.2</v>
      </c>
      <c r="AD41" s="3"/>
      <c r="AE41" s="3"/>
      <c r="AF41" s="3">
        <v>500</v>
      </c>
      <c r="AG41" s="3">
        <v>320</v>
      </c>
      <c r="AH41" s="5"/>
      <c r="AI41" s="11">
        <f>SUM(AB41:AH41)-AB41</f>
        <v>1889.1999999999998</v>
      </c>
      <c r="AJ41" s="2">
        <v>595</v>
      </c>
      <c r="AK41" s="7">
        <f>AJ41*1.98</f>
        <v>1178.0999999999999</v>
      </c>
      <c r="AL41" s="3"/>
      <c r="AM41" s="3"/>
      <c r="AN41" s="3">
        <v>80</v>
      </c>
      <c r="AO41" s="3">
        <v>210</v>
      </c>
      <c r="AP41" s="5"/>
      <c r="AQ41" s="11">
        <f>SUM(AJ41:AP41)-AJ41</f>
        <v>1468.1</v>
      </c>
      <c r="AR41" s="2">
        <v>593</v>
      </c>
      <c r="AS41" s="7">
        <f>AR41*1.98</f>
        <v>1174.1400000000001</v>
      </c>
      <c r="AT41" s="3"/>
      <c r="AU41" s="3"/>
      <c r="AV41" s="3">
        <v>20</v>
      </c>
      <c r="AW41" s="3">
        <v>220</v>
      </c>
      <c r="AX41" s="5"/>
      <c r="AY41" s="11">
        <f>SUM(AR41:AX41)-AR41</f>
        <v>1414.14</v>
      </c>
      <c r="AZ41" s="10"/>
      <c r="BA41" s="7">
        <f>AZ41*1.98</f>
        <v>0</v>
      </c>
      <c r="BB41" s="3"/>
      <c r="BC41" s="3"/>
      <c r="BD41" s="3"/>
      <c r="BE41" s="3"/>
      <c r="BF41" s="3"/>
      <c r="BG41" s="11">
        <f>SUM(AZ41:BF41)-AZ41</f>
        <v>0</v>
      </c>
      <c r="BH41" s="10"/>
      <c r="BI41" s="7">
        <f>BH41*1.98</f>
        <v>0</v>
      </c>
      <c r="BJ41" s="3"/>
      <c r="BK41" s="3"/>
      <c r="BL41" s="3"/>
      <c r="BM41" s="3"/>
      <c r="BN41" s="3"/>
      <c r="BO41" s="11">
        <f>SUM(BH41:BN41)-BH41</f>
        <v>0</v>
      </c>
      <c r="BP41" s="10"/>
      <c r="BQ41" s="7">
        <f>BP41*2.1</f>
        <v>0</v>
      </c>
      <c r="BR41" s="3"/>
      <c r="BS41" s="3"/>
      <c r="BT41" s="3"/>
      <c r="BU41" s="3"/>
      <c r="BV41" s="3"/>
      <c r="BW41" s="11">
        <f>SUM(BP41:BV41)-BP41</f>
        <v>0</v>
      </c>
      <c r="BX41" s="2"/>
      <c r="BY41" s="7">
        <f>(BX41)*2.1</f>
        <v>0</v>
      </c>
      <c r="BZ41" s="3"/>
      <c r="CA41" s="3"/>
      <c r="CB41" s="3"/>
      <c r="CC41" s="3"/>
      <c r="CD41" s="5"/>
      <c r="CE41" s="11">
        <f>SUM(BX41:CD41)-BX41</f>
        <v>0</v>
      </c>
      <c r="CF41" s="10"/>
      <c r="CG41" s="7">
        <f>CF41*2.1</f>
        <v>0</v>
      </c>
      <c r="CH41" s="3"/>
      <c r="CI41" s="3"/>
      <c r="CJ41" s="3"/>
      <c r="CK41" s="3"/>
      <c r="CL41" s="3"/>
      <c r="CM41" s="11">
        <f>SUM(CF41:CL41)-CF41</f>
        <v>0</v>
      </c>
      <c r="CN41" s="60">
        <f>AVERAGE(DC41:DG41)</f>
        <v>954.2879999999999</v>
      </c>
      <c r="CO41" s="77">
        <v>9</v>
      </c>
      <c r="CP41" s="2"/>
      <c r="CQ41" s="34">
        <f t="shared" si="118"/>
        <v>0</v>
      </c>
      <c r="CR41" s="34">
        <f t="shared" si="119"/>
        <v>0</v>
      </c>
      <c r="CS41" s="34">
        <f t="shared" si="104"/>
        <v>0</v>
      </c>
      <c r="CT41" s="34">
        <f t="shared" si="105"/>
        <v>1889.1999999999998</v>
      </c>
      <c r="CU41" s="34">
        <f t="shared" si="106"/>
        <v>1468.1</v>
      </c>
      <c r="CV41" s="34">
        <f t="shared" si="107"/>
        <v>1414.14</v>
      </c>
      <c r="CW41" s="34">
        <f t="shared" si="108"/>
        <v>0</v>
      </c>
      <c r="CX41" s="34">
        <f t="shared" si="109"/>
        <v>0</v>
      </c>
      <c r="CY41" s="34">
        <f t="shared" si="110"/>
        <v>0</v>
      </c>
      <c r="CZ41" s="34">
        <f t="shared" si="111"/>
        <v>0</v>
      </c>
      <c r="DA41" s="34">
        <f t="shared" si="112"/>
        <v>0</v>
      </c>
      <c r="DC41" s="6">
        <f t="shared" si="113"/>
        <v>1889.1999999999998</v>
      </c>
      <c r="DD41" s="6">
        <f t="shared" si="114"/>
        <v>1468.1</v>
      </c>
      <c r="DE41" s="6">
        <f t="shared" si="115"/>
        <v>1414.14</v>
      </c>
      <c r="DF41" s="6">
        <f t="shared" si="116"/>
        <v>0</v>
      </c>
      <c r="DG41" s="6">
        <f t="shared" si="117"/>
        <v>0</v>
      </c>
    </row>
    <row r="42" spans="1:111">
      <c r="A42" s="20" t="s">
        <v>158</v>
      </c>
      <c r="B42" s="107">
        <v>1995</v>
      </c>
      <c r="C42" s="23" t="s">
        <v>113</v>
      </c>
      <c r="D42" s="10">
        <v>494</v>
      </c>
      <c r="E42" s="7">
        <f>D42*2.1</f>
        <v>1037.4000000000001</v>
      </c>
      <c r="F42" s="3"/>
      <c r="G42" s="3"/>
      <c r="H42" s="3"/>
      <c r="I42" s="3">
        <v>220</v>
      </c>
      <c r="J42" s="3"/>
      <c r="K42" s="11">
        <f>SUM(D42:J42)-D42</f>
        <v>1257.4000000000001</v>
      </c>
      <c r="L42" s="10"/>
      <c r="M42" s="7">
        <f>L42*2.1</f>
        <v>0</v>
      </c>
      <c r="N42" s="3"/>
      <c r="O42" s="3"/>
      <c r="P42" s="3"/>
      <c r="Q42" s="3"/>
      <c r="R42" s="3"/>
      <c r="S42" s="11">
        <f>SUM(L42:R42)-L42</f>
        <v>0</v>
      </c>
      <c r="T42" s="2">
        <v>399</v>
      </c>
      <c r="U42" s="7">
        <f>T42*1.98</f>
        <v>790.02</v>
      </c>
      <c r="V42" s="3"/>
      <c r="W42" s="3"/>
      <c r="X42" s="3">
        <v>20</v>
      </c>
      <c r="Y42" s="3">
        <v>80</v>
      </c>
      <c r="Z42" s="5"/>
      <c r="AA42" s="11">
        <f>SUM(T42:Z42)-T42</f>
        <v>890.02</v>
      </c>
      <c r="AB42" s="2">
        <v>515</v>
      </c>
      <c r="AC42" s="7">
        <f>(AB42)*1.98</f>
        <v>1019.7</v>
      </c>
      <c r="AD42" s="3"/>
      <c r="AE42" s="3"/>
      <c r="AF42" s="3"/>
      <c r="AG42" s="3">
        <v>320</v>
      </c>
      <c r="AH42" s="5"/>
      <c r="AI42" s="11">
        <f>SUM(AB42:AH42)-AB42</f>
        <v>1339.7</v>
      </c>
      <c r="AJ42" s="2"/>
      <c r="AK42" s="7">
        <f>AJ42*1.98</f>
        <v>0</v>
      </c>
      <c r="AL42" s="3"/>
      <c r="AM42" s="3"/>
      <c r="AN42" s="3"/>
      <c r="AO42" s="3"/>
      <c r="AP42" s="5"/>
      <c r="AQ42" s="11">
        <f>SUM(AJ42:AP42)-AJ42</f>
        <v>0</v>
      </c>
      <c r="AR42" s="2">
        <v>507</v>
      </c>
      <c r="AS42" s="7">
        <f>AR42*1.98</f>
        <v>1003.86</v>
      </c>
      <c r="AT42" s="3"/>
      <c r="AU42" s="3"/>
      <c r="AV42" s="3"/>
      <c r="AW42" s="3">
        <v>220</v>
      </c>
      <c r="AX42" s="5"/>
      <c r="AY42" s="11">
        <f>SUM(AR42:AX42)-AR42</f>
        <v>1223.8600000000001</v>
      </c>
      <c r="AZ42" s="10"/>
      <c r="BA42" s="7">
        <f>AZ42*1.98</f>
        <v>0</v>
      </c>
      <c r="BB42" s="3"/>
      <c r="BC42" s="3"/>
      <c r="BD42" s="3"/>
      <c r="BE42" s="3"/>
      <c r="BF42" s="3"/>
      <c r="BG42" s="11">
        <f>SUM(AZ42:BF42)-AZ42</f>
        <v>0</v>
      </c>
      <c r="BH42" s="10"/>
      <c r="BI42" s="7">
        <f>BH42*1.98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BP42*2.1</f>
        <v>0</v>
      </c>
      <c r="BR42" s="3"/>
      <c r="BS42" s="3"/>
      <c r="BT42" s="3"/>
      <c r="BU42" s="3"/>
      <c r="BV42" s="3"/>
      <c r="BW42" s="11">
        <f>SUM(BP42:BV42)-BP42</f>
        <v>0</v>
      </c>
      <c r="BX42" s="2"/>
      <c r="BY42" s="7">
        <f>(BX42)*2.1</f>
        <v>0</v>
      </c>
      <c r="BZ42" s="3"/>
      <c r="CA42" s="3"/>
      <c r="CB42" s="3"/>
      <c r="CC42" s="3"/>
      <c r="CD42" s="5"/>
      <c r="CE42" s="11">
        <f>SUM(BX42:CD42)-BX42</f>
        <v>0</v>
      </c>
      <c r="CF42" s="10"/>
      <c r="CG42" s="7">
        <f>CF42*2.1</f>
        <v>0</v>
      </c>
      <c r="CH42" s="3"/>
      <c r="CI42" s="3"/>
      <c r="CJ42" s="3"/>
      <c r="CK42" s="3"/>
      <c r="CL42" s="3"/>
      <c r="CM42" s="11">
        <f>SUM(CF42:CL42)-CF42</f>
        <v>0</v>
      </c>
      <c r="CN42" s="60">
        <f>AVERAGE(DC42:DG42)</f>
        <v>942.19600000000014</v>
      </c>
      <c r="CO42" s="77">
        <v>10</v>
      </c>
      <c r="CP42" s="2"/>
      <c r="CQ42" s="34">
        <f t="shared" si="118"/>
        <v>1257.4000000000001</v>
      </c>
      <c r="CR42" s="34">
        <f t="shared" si="119"/>
        <v>0</v>
      </c>
      <c r="CS42" s="34">
        <f t="shared" si="104"/>
        <v>890.02</v>
      </c>
      <c r="CT42" s="34">
        <f t="shared" si="105"/>
        <v>1339.7</v>
      </c>
      <c r="CU42" s="34">
        <f t="shared" si="106"/>
        <v>0</v>
      </c>
      <c r="CV42" s="34">
        <f t="shared" si="107"/>
        <v>1223.8600000000001</v>
      </c>
      <c r="CW42" s="34">
        <f t="shared" si="108"/>
        <v>0</v>
      </c>
      <c r="CX42" s="34">
        <f t="shared" si="109"/>
        <v>0</v>
      </c>
      <c r="CY42" s="34">
        <f t="shared" si="110"/>
        <v>0</v>
      </c>
      <c r="CZ42" s="34">
        <f t="shared" si="111"/>
        <v>0</v>
      </c>
      <c r="DA42" s="34">
        <f t="shared" si="112"/>
        <v>0</v>
      </c>
      <c r="DC42" s="6">
        <f t="shared" si="113"/>
        <v>1339.7</v>
      </c>
      <c r="DD42" s="6">
        <f t="shared" si="114"/>
        <v>1257.4000000000001</v>
      </c>
      <c r="DE42" s="6">
        <f t="shared" si="115"/>
        <v>1223.8600000000001</v>
      </c>
      <c r="DF42" s="6">
        <f t="shared" si="116"/>
        <v>890.02</v>
      </c>
      <c r="DG42" s="6">
        <f t="shared" si="117"/>
        <v>0</v>
      </c>
    </row>
    <row r="43" spans="1:111">
      <c r="A43" s="20" t="s">
        <v>26</v>
      </c>
      <c r="B43" s="107">
        <v>1963</v>
      </c>
      <c r="C43" s="22" t="s">
        <v>80</v>
      </c>
      <c r="D43" s="10"/>
      <c r="E43" s="7">
        <f>D43*2.1</f>
        <v>0</v>
      </c>
      <c r="F43" s="3"/>
      <c r="G43" s="3"/>
      <c r="H43" s="3"/>
      <c r="I43" s="3"/>
      <c r="J43" s="3"/>
      <c r="K43" s="11">
        <f>SUM(D43:J43)-D43</f>
        <v>0</v>
      </c>
      <c r="L43" s="10"/>
      <c r="M43" s="7">
        <f>L43*2.1</f>
        <v>0</v>
      </c>
      <c r="N43" s="3"/>
      <c r="O43" s="3"/>
      <c r="P43" s="3"/>
      <c r="Q43" s="3"/>
      <c r="R43" s="3"/>
      <c r="S43" s="11">
        <f>SUM(L43:R43)-L43</f>
        <v>0</v>
      </c>
      <c r="T43" s="2"/>
      <c r="U43" s="7">
        <f>T43*1.98</f>
        <v>0</v>
      </c>
      <c r="V43" s="3"/>
      <c r="W43" s="3"/>
      <c r="X43" s="3"/>
      <c r="Y43" s="3"/>
      <c r="Z43" s="5"/>
      <c r="AA43" s="11">
        <f>SUM(T43:Z43)-T43</f>
        <v>0</v>
      </c>
      <c r="AB43" s="2">
        <v>583</v>
      </c>
      <c r="AC43" s="7">
        <f>(AB43)*1.98</f>
        <v>1154.3399999999999</v>
      </c>
      <c r="AD43" s="3"/>
      <c r="AE43" s="3"/>
      <c r="AF43" s="3"/>
      <c r="AG43" s="3">
        <v>320</v>
      </c>
      <c r="AH43" s="5"/>
      <c r="AI43" s="11">
        <f>SUM(AB43:AH43)-AB43</f>
        <v>1474.3400000000001</v>
      </c>
      <c r="AJ43" s="2">
        <v>589</v>
      </c>
      <c r="AK43" s="7">
        <f>AJ43*1.98</f>
        <v>1166.22</v>
      </c>
      <c r="AL43" s="3"/>
      <c r="AM43" s="3"/>
      <c r="AN43" s="3">
        <v>20</v>
      </c>
      <c r="AO43" s="3">
        <v>210</v>
      </c>
      <c r="AP43" s="5"/>
      <c r="AQ43" s="11">
        <f>SUM(AJ43:AP43)-AJ43</f>
        <v>1396.22</v>
      </c>
      <c r="AR43" s="2">
        <v>600</v>
      </c>
      <c r="AS43" s="7">
        <f>AR43*1.98</f>
        <v>1188</v>
      </c>
      <c r="AT43" s="3"/>
      <c r="AU43" s="3"/>
      <c r="AV43" s="3">
        <v>80</v>
      </c>
      <c r="AW43" s="3">
        <v>220</v>
      </c>
      <c r="AX43" s="5"/>
      <c r="AY43" s="11">
        <f>SUM(AR43:AX43)-AR43</f>
        <v>1488</v>
      </c>
      <c r="AZ43" s="10"/>
      <c r="BA43" s="7">
        <f>AZ43*1.98</f>
        <v>0</v>
      </c>
      <c r="BB43" s="3"/>
      <c r="BC43" s="3"/>
      <c r="BD43" s="3"/>
      <c r="BE43" s="3"/>
      <c r="BF43" s="3"/>
      <c r="BG43" s="11">
        <f>SUM(AZ43:BF43)-AZ43</f>
        <v>0</v>
      </c>
      <c r="BH43" s="10"/>
      <c r="BI43" s="7">
        <f>BH43*1.98</f>
        <v>0</v>
      </c>
      <c r="BJ43" s="3"/>
      <c r="BK43" s="3"/>
      <c r="BL43" s="3"/>
      <c r="BM43" s="3"/>
      <c r="BN43" s="3"/>
      <c r="BO43" s="11">
        <f>SUM(BH43:BN43)-BH43</f>
        <v>0</v>
      </c>
      <c r="BP43" s="10"/>
      <c r="BQ43" s="7">
        <f>BP43*2.1</f>
        <v>0</v>
      </c>
      <c r="BR43" s="3"/>
      <c r="BS43" s="3"/>
      <c r="BT43" s="3"/>
      <c r="BU43" s="3"/>
      <c r="BV43" s="3"/>
      <c r="BW43" s="11">
        <f>SUM(BP43:BV43)-BP43</f>
        <v>0</v>
      </c>
      <c r="BX43" s="2"/>
      <c r="BY43" s="7">
        <f>(BX43)*2.1</f>
        <v>0</v>
      </c>
      <c r="BZ43" s="3"/>
      <c r="CA43" s="3"/>
      <c r="CB43" s="3"/>
      <c r="CC43" s="3"/>
      <c r="CD43" s="5"/>
      <c r="CE43" s="11">
        <f>SUM(BX43:CD43)-BX43</f>
        <v>0</v>
      </c>
      <c r="CF43" s="10"/>
      <c r="CG43" s="7">
        <f>CF43*2.1</f>
        <v>0</v>
      </c>
      <c r="CH43" s="3"/>
      <c r="CI43" s="3"/>
      <c r="CJ43" s="3"/>
      <c r="CK43" s="3"/>
      <c r="CL43" s="3"/>
      <c r="CM43" s="11">
        <f>SUM(CF43:CL43)-CF43</f>
        <v>0</v>
      </c>
      <c r="CN43" s="60">
        <f>AVERAGE(DC43:DG43)</f>
        <v>871.7120000000001</v>
      </c>
      <c r="CO43" s="77">
        <v>11</v>
      </c>
      <c r="CP43" s="2"/>
      <c r="CQ43" s="34">
        <f t="shared" si="118"/>
        <v>0</v>
      </c>
      <c r="CR43" s="34">
        <f t="shared" si="119"/>
        <v>0</v>
      </c>
      <c r="CS43" s="34">
        <f t="shared" si="104"/>
        <v>0</v>
      </c>
      <c r="CT43" s="34">
        <f t="shared" si="105"/>
        <v>1474.3400000000001</v>
      </c>
      <c r="CU43" s="34">
        <f t="shared" si="106"/>
        <v>1396.22</v>
      </c>
      <c r="CV43" s="34">
        <f t="shared" si="107"/>
        <v>1488</v>
      </c>
      <c r="CW43" s="34">
        <f t="shared" si="108"/>
        <v>0</v>
      </c>
      <c r="CX43" s="34">
        <f t="shared" si="109"/>
        <v>0</v>
      </c>
      <c r="CY43" s="34">
        <f t="shared" si="110"/>
        <v>0</v>
      </c>
      <c r="CZ43" s="34">
        <f t="shared" si="111"/>
        <v>0</v>
      </c>
      <c r="DA43" s="34">
        <f t="shared" si="112"/>
        <v>0</v>
      </c>
      <c r="DC43" s="6">
        <f t="shared" si="113"/>
        <v>1488</v>
      </c>
      <c r="DD43" s="6">
        <f t="shared" si="114"/>
        <v>1474.3400000000001</v>
      </c>
      <c r="DE43" s="6">
        <f t="shared" si="115"/>
        <v>1396.22</v>
      </c>
      <c r="DF43" s="6">
        <f t="shared" si="116"/>
        <v>0</v>
      </c>
      <c r="DG43" s="6">
        <f t="shared" si="117"/>
        <v>0</v>
      </c>
    </row>
    <row r="44" spans="1:111">
      <c r="A44" s="20" t="s">
        <v>79</v>
      </c>
      <c r="B44" s="107">
        <v>1975</v>
      </c>
      <c r="C44" s="22" t="s">
        <v>33</v>
      </c>
      <c r="D44" s="10"/>
      <c r="E44" s="7">
        <f>D44*2.1</f>
        <v>0</v>
      </c>
      <c r="F44" s="3"/>
      <c r="G44" s="3"/>
      <c r="H44" s="3"/>
      <c r="I44" s="3"/>
      <c r="J44" s="3"/>
      <c r="K44" s="11">
        <f>SUM(D44:J44)-D44</f>
        <v>0</v>
      </c>
      <c r="L44" s="10"/>
      <c r="M44" s="7">
        <f>L44*2.1</f>
        <v>0</v>
      </c>
      <c r="N44" s="3"/>
      <c r="O44" s="3"/>
      <c r="P44" s="3"/>
      <c r="Q44" s="3"/>
      <c r="R44" s="3"/>
      <c r="S44" s="11">
        <f>SUM(L44:R44)-L44</f>
        <v>0</v>
      </c>
      <c r="T44" s="2">
        <v>556</v>
      </c>
      <c r="U44" s="7">
        <f>T44*1.98</f>
        <v>1100.8799999999999</v>
      </c>
      <c r="V44" s="3"/>
      <c r="W44" s="3"/>
      <c r="X44" s="3">
        <v>30</v>
      </c>
      <c r="Y44" s="3">
        <v>80</v>
      </c>
      <c r="Z44" s="5">
        <v>200</v>
      </c>
      <c r="AA44" s="11">
        <f>SUM(T44:Z44)-T44</f>
        <v>1410.8799999999999</v>
      </c>
      <c r="AB44" s="2">
        <v>610</v>
      </c>
      <c r="AC44" s="7">
        <f>(AB44)*1.98</f>
        <v>1207.8</v>
      </c>
      <c r="AD44" s="3"/>
      <c r="AE44" s="3"/>
      <c r="AF44" s="3"/>
      <c r="AG44" s="3">
        <v>320</v>
      </c>
      <c r="AH44" s="5"/>
      <c r="AI44" s="11">
        <f>SUM(AB44:AH44)-AB44</f>
        <v>1527.8000000000002</v>
      </c>
      <c r="AJ44" s="2"/>
      <c r="AK44" s="7">
        <f>AJ44*1.98</f>
        <v>0</v>
      </c>
      <c r="AL44" s="3"/>
      <c r="AM44" s="3"/>
      <c r="AN44" s="3"/>
      <c r="AO44" s="3"/>
      <c r="AP44" s="5"/>
      <c r="AQ44" s="11">
        <f>SUM(AJ44:AP44)-AJ44</f>
        <v>0</v>
      </c>
      <c r="AR44" s="2">
        <v>584</v>
      </c>
      <c r="AS44" s="7">
        <f>AR44*1.98</f>
        <v>1156.32</v>
      </c>
      <c r="AT44" s="3"/>
      <c r="AU44" s="3"/>
      <c r="AV44" s="3">
        <v>10</v>
      </c>
      <c r="AW44" s="3">
        <v>220</v>
      </c>
      <c r="AX44" s="5"/>
      <c r="AY44" s="11">
        <f>SUM(AR44:AX44)-AR44</f>
        <v>1386.32</v>
      </c>
      <c r="AZ44" s="10"/>
      <c r="BA44" s="7">
        <f>AZ44*1.98</f>
        <v>0</v>
      </c>
      <c r="BB44" s="3"/>
      <c r="BC44" s="3"/>
      <c r="BD44" s="3"/>
      <c r="BE44" s="3"/>
      <c r="BF44" s="3"/>
      <c r="BG44" s="11">
        <f>SUM(AZ44:BF44)-AZ44</f>
        <v>0</v>
      </c>
      <c r="BH44" s="10"/>
      <c r="BI44" s="7">
        <f>BH44*1.98</f>
        <v>0</v>
      </c>
      <c r="BJ44" s="3"/>
      <c r="BK44" s="3"/>
      <c r="BL44" s="3"/>
      <c r="BM44" s="3"/>
      <c r="BN44" s="3"/>
      <c r="BO44" s="11">
        <f>SUM(BH44:BN44)-BH44</f>
        <v>0</v>
      </c>
      <c r="BP44" s="10"/>
      <c r="BQ44" s="7">
        <f>BP44*2.1</f>
        <v>0</v>
      </c>
      <c r="BR44" s="3"/>
      <c r="BS44" s="3"/>
      <c r="BT44" s="3"/>
      <c r="BU44" s="3"/>
      <c r="BV44" s="3"/>
      <c r="BW44" s="11">
        <f>SUM(BP44:BV44)-BP44</f>
        <v>0</v>
      </c>
      <c r="BX44" s="2"/>
      <c r="BY44" s="7">
        <f>(BX44)*2.1</f>
        <v>0</v>
      </c>
      <c r="BZ44" s="3"/>
      <c r="CA44" s="3"/>
      <c r="CB44" s="3"/>
      <c r="CC44" s="3"/>
      <c r="CD44" s="5"/>
      <c r="CE44" s="11">
        <f>SUM(BX44:CD44)-BX44</f>
        <v>0</v>
      </c>
      <c r="CF44" s="10"/>
      <c r="CG44" s="7">
        <f>CF44*2.1</f>
        <v>0</v>
      </c>
      <c r="CH44" s="3"/>
      <c r="CI44" s="3"/>
      <c r="CJ44" s="3"/>
      <c r="CK44" s="3"/>
      <c r="CL44" s="3"/>
      <c r="CM44" s="11">
        <f>SUM(CF44:CL44)-CF44</f>
        <v>0</v>
      </c>
      <c r="CN44" s="60">
        <f>AVERAGE(DC44:DG44)</f>
        <v>865</v>
      </c>
      <c r="CO44" s="77">
        <v>12</v>
      </c>
      <c r="CP44" s="2"/>
      <c r="CQ44" s="34">
        <f t="shared" si="118"/>
        <v>0</v>
      </c>
      <c r="CR44" s="34">
        <f t="shared" si="119"/>
        <v>0</v>
      </c>
      <c r="CS44" s="34">
        <f t="shared" si="104"/>
        <v>1410.8799999999999</v>
      </c>
      <c r="CT44" s="34">
        <f t="shared" si="105"/>
        <v>1527.8000000000002</v>
      </c>
      <c r="CU44" s="34">
        <f t="shared" si="106"/>
        <v>0</v>
      </c>
      <c r="CV44" s="34">
        <f t="shared" si="107"/>
        <v>1386.32</v>
      </c>
      <c r="CW44" s="34">
        <f t="shared" si="108"/>
        <v>0</v>
      </c>
      <c r="CX44" s="34">
        <f t="shared" si="109"/>
        <v>0</v>
      </c>
      <c r="CY44" s="34">
        <f t="shared" si="110"/>
        <v>0</v>
      </c>
      <c r="CZ44" s="34">
        <f t="shared" si="111"/>
        <v>0</v>
      </c>
      <c r="DA44" s="34">
        <f t="shared" si="112"/>
        <v>0</v>
      </c>
      <c r="DC44" s="6">
        <f t="shared" si="113"/>
        <v>1527.8000000000002</v>
      </c>
      <c r="DD44" s="6">
        <f t="shared" si="114"/>
        <v>1410.8799999999999</v>
      </c>
      <c r="DE44" s="6">
        <f t="shared" si="115"/>
        <v>1386.32</v>
      </c>
      <c r="DF44" s="6">
        <f t="shared" si="116"/>
        <v>0</v>
      </c>
      <c r="DG44" s="6">
        <f t="shared" si="117"/>
        <v>0</v>
      </c>
    </row>
    <row r="45" spans="1:111">
      <c r="A45" s="20" t="s">
        <v>150</v>
      </c>
      <c r="B45" s="107">
        <v>1991</v>
      </c>
      <c r="C45" s="23" t="s">
        <v>80</v>
      </c>
      <c r="D45" s="10">
        <v>492</v>
      </c>
      <c r="E45" s="7">
        <f>D45*2.1</f>
        <v>1033.2</v>
      </c>
      <c r="F45" s="3"/>
      <c r="G45" s="3"/>
      <c r="H45" s="3"/>
      <c r="I45" s="3">
        <v>220</v>
      </c>
      <c r="J45" s="3"/>
      <c r="K45" s="11">
        <f>SUM(D45:J45)-D45</f>
        <v>1253.2</v>
      </c>
      <c r="L45" s="10"/>
      <c r="M45" s="7">
        <f>L45*2.1</f>
        <v>0</v>
      </c>
      <c r="N45" s="3"/>
      <c r="O45" s="3"/>
      <c r="P45" s="3"/>
      <c r="Q45" s="3"/>
      <c r="R45" s="3"/>
      <c r="S45" s="11">
        <f>SUM(L45:R45)-L45</f>
        <v>0</v>
      </c>
      <c r="T45" s="2"/>
      <c r="U45" s="7">
        <f>T45*1.98</f>
        <v>0</v>
      </c>
      <c r="V45" s="3"/>
      <c r="W45" s="3"/>
      <c r="X45" s="3"/>
      <c r="Y45" s="3"/>
      <c r="Z45" s="5"/>
      <c r="AA45" s="11">
        <f>SUM(T45:Z45)-T45</f>
        <v>0</v>
      </c>
      <c r="AB45" s="2">
        <v>302</v>
      </c>
      <c r="AC45" s="7">
        <f>(AB45)*1.98</f>
        <v>597.96</v>
      </c>
      <c r="AD45" s="3"/>
      <c r="AE45" s="3"/>
      <c r="AF45" s="3"/>
      <c r="AG45" s="3">
        <v>320</v>
      </c>
      <c r="AH45" s="5"/>
      <c r="AI45" s="11">
        <f>SUM(AB45:AH45)-AB45</f>
        <v>917.96</v>
      </c>
      <c r="AJ45" s="2">
        <v>365</v>
      </c>
      <c r="AK45" s="7">
        <f>AJ45*1.98</f>
        <v>722.7</v>
      </c>
      <c r="AL45" s="3"/>
      <c r="AM45" s="3"/>
      <c r="AN45" s="3"/>
      <c r="AO45" s="3">
        <v>210</v>
      </c>
      <c r="AP45" s="5"/>
      <c r="AQ45" s="11">
        <f>SUM(AJ45:AP45)-AJ45</f>
        <v>932.7</v>
      </c>
      <c r="AR45" s="2">
        <v>429</v>
      </c>
      <c r="AS45" s="7">
        <f>AR45*1.98</f>
        <v>849.42</v>
      </c>
      <c r="AT45" s="3"/>
      <c r="AU45" s="3"/>
      <c r="AV45" s="3"/>
      <c r="AW45" s="3">
        <v>220</v>
      </c>
      <c r="AX45" s="5"/>
      <c r="AY45" s="11">
        <f>SUM(AR45:AX45)-AR45</f>
        <v>1069.42</v>
      </c>
      <c r="AZ45" s="10"/>
      <c r="BA45" s="7">
        <f>AZ45*1.98</f>
        <v>0</v>
      </c>
      <c r="BB45" s="3"/>
      <c r="BC45" s="3"/>
      <c r="BD45" s="3"/>
      <c r="BE45" s="3"/>
      <c r="BF45" s="3"/>
      <c r="BG45" s="11">
        <f>SUM(AZ45:BF45)-AZ45</f>
        <v>0</v>
      </c>
      <c r="BH45" s="10"/>
      <c r="BI45" s="7">
        <f>BH45*1.98</f>
        <v>0</v>
      </c>
      <c r="BJ45" s="3"/>
      <c r="BK45" s="3"/>
      <c r="BL45" s="3"/>
      <c r="BM45" s="3"/>
      <c r="BN45" s="3"/>
      <c r="BO45" s="11">
        <f>SUM(BH45:BN45)-BH45</f>
        <v>0</v>
      </c>
      <c r="BP45" s="10"/>
      <c r="BQ45" s="7">
        <f>BP45*2.1</f>
        <v>0</v>
      </c>
      <c r="BR45" s="3"/>
      <c r="BS45" s="3"/>
      <c r="BT45" s="3"/>
      <c r="BU45" s="3"/>
      <c r="BV45" s="3"/>
      <c r="BW45" s="11">
        <f>SUM(BP45:BV45)-BP45</f>
        <v>0</v>
      </c>
      <c r="BX45" s="2"/>
      <c r="BY45" s="7">
        <f>(BX45)*2.1</f>
        <v>0</v>
      </c>
      <c r="BZ45" s="3"/>
      <c r="CA45" s="3"/>
      <c r="CB45" s="3"/>
      <c r="CC45" s="3"/>
      <c r="CD45" s="5"/>
      <c r="CE45" s="11">
        <f>SUM(BX45:CD45)-BX45</f>
        <v>0</v>
      </c>
      <c r="CF45" s="10"/>
      <c r="CG45" s="7">
        <f>CF45*2.1</f>
        <v>0</v>
      </c>
      <c r="CH45" s="3"/>
      <c r="CI45" s="3"/>
      <c r="CJ45" s="3"/>
      <c r="CK45" s="3"/>
      <c r="CL45" s="3"/>
      <c r="CM45" s="11">
        <f>SUM(CF45:CL45)-CF45</f>
        <v>0</v>
      </c>
      <c r="CN45" s="60">
        <f>AVERAGE(DC45:DG45)</f>
        <v>834.65599999999995</v>
      </c>
      <c r="CO45" s="77">
        <v>13</v>
      </c>
      <c r="CP45" s="2"/>
      <c r="CQ45" s="34">
        <f t="shared" si="118"/>
        <v>1253.2</v>
      </c>
      <c r="CR45" s="34">
        <f t="shared" si="119"/>
        <v>0</v>
      </c>
      <c r="CS45" s="34">
        <f t="shared" si="104"/>
        <v>0</v>
      </c>
      <c r="CT45" s="34">
        <f t="shared" si="105"/>
        <v>917.96</v>
      </c>
      <c r="CU45" s="34">
        <f t="shared" si="106"/>
        <v>932.7</v>
      </c>
      <c r="CV45" s="34">
        <f t="shared" si="107"/>
        <v>1069.42</v>
      </c>
      <c r="CW45" s="34">
        <f t="shared" si="108"/>
        <v>0</v>
      </c>
      <c r="CX45" s="34">
        <f t="shared" si="109"/>
        <v>0</v>
      </c>
      <c r="CY45" s="34">
        <f t="shared" si="110"/>
        <v>0</v>
      </c>
      <c r="CZ45" s="34">
        <f t="shared" si="111"/>
        <v>0</v>
      </c>
      <c r="DA45" s="34">
        <f t="shared" si="112"/>
        <v>0</v>
      </c>
      <c r="DC45" s="6">
        <f t="shared" si="113"/>
        <v>1253.2</v>
      </c>
      <c r="DD45" s="6">
        <f t="shared" si="114"/>
        <v>1069.42</v>
      </c>
      <c r="DE45" s="6">
        <f t="shared" si="115"/>
        <v>932.7</v>
      </c>
      <c r="DF45" s="6">
        <f t="shared" si="116"/>
        <v>917.96</v>
      </c>
      <c r="DG45" s="6">
        <f t="shared" si="117"/>
        <v>0</v>
      </c>
    </row>
    <row r="46" spans="1:111">
      <c r="A46" s="20" t="s">
        <v>206</v>
      </c>
      <c r="B46" s="107"/>
      <c r="C46" s="22" t="s">
        <v>207</v>
      </c>
      <c r="D46" s="10"/>
      <c r="E46" s="7">
        <f>D46*2.1</f>
        <v>0</v>
      </c>
      <c r="F46" s="3"/>
      <c r="G46" s="3"/>
      <c r="H46" s="3"/>
      <c r="I46" s="3"/>
      <c r="J46" s="3"/>
      <c r="K46" s="11">
        <f>SUM(D46:J46)-D46</f>
        <v>0</v>
      </c>
      <c r="L46" s="10"/>
      <c r="M46" s="7">
        <f>L46*2.1</f>
        <v>0</v>
      </c>
      <c r="N46" s="3"/>
      <c r="O46" s="3"/>
      <c r="P46" s="3"/>
      <c r="Q46" s="3"/>
      <c r="R46" s="3"/>
      <c r="S46" s="11">
        <f>SUM(L46:R46)-L46</f>
        <v>0</v>
      </c>
      <c r="T46" s="2"/>
      <c r="U46" s="7">
        <f>T46*1.98</f>
        <v>0</v>
      </c>
      <c r="V46" s="3"/>
      <c r="W46" s="3"/>
      <c r="X46" s="3"/>
      <c r="Y46" s="3"/>
      <c r="Z46" s="5"/>
      <c r="AA46" s="11">
        <f>SUM(T46:Z46)-T46</f>
        <v>0</v>
      </c>
      <c r="AB46" s="2">
        <v>515</v>
      </c>
      <c r="AC46" s="7">
        <f>(AB46)*1.98</f>
        <v>1019.7</v>
      </c>
      <c r="AD46" s="3"/>
      <c r="AE46" s="3"/>
      <c r="AF46" s="3"/>
      <c r="AG46" s="3">
        <v>320</v>
      </c>
      <c r="AH46" s="5"/>
      <c r="AI46" s="11">
        <f>SUM(AB46:AH46)-AB46</f>
        <v>1339.7</v>
      </c>
      <c r="AJ46" s="2">
        <v>609</v>
      </c>
      <c r="AK46" s="7">
        <f>AJ46*1.98</f>
        <v>1205.82</v>
      </c>
      <c r="AL46" s="3"/>
      <c r="AM46" s="3"/>
      <c r="AN46" s="3">
        <v>100</v>
      </c>
      <c r="AO46" s="3">
        <v>210</v>
      </c>
      <c r="AP46" s="5"/>
      <c r="AQ46" s="11">
        <f>SUM(AJ46:AP46)-AJ46</f>
        <v>1515.8199999999997</v>
      </c>
      <c r="AR46" s="2">
        <v>526</v>
      </c>
      <c r="AS46" s="7">
        <f>AR46*1.98</f>
        <v>1041.48</v>
      </c>
      <c r="AT46" s="3"/>
      <c r="AU46" s="3"/>
      <c r="AV46" s="3"/>
      <c r="AW46" s="3">
        <v>220</v>
      </c>
      <c r="AX46" s="5"/>
      <c r="AY46" s="11">
        <f>SUM(AR46:AX46)-AR46</f>
        <v>1261.48</v>
      </c>
      <c r="AZ46" s="10"/>
      <c r="BA46" s="7">
        <f>AZ46*1.98</f>
        <v>0</v>
      </c>
      <c r="BB46" s="3"/>
      <c r="BC46" s="3"/>
      <c r="BD46" s="3"/>
      <c r="BE46" s="3"/>
      <c r="BF46" s="3"/>
      <c r="BG46" s="11">
        <f>SUM(AZ46:BF46)-AZ46</f>
        <v>0</v>
      </c>
      <c r="BH46" s="10"/>
      <c r="BI46" s="7">
        <f>BH46*1.98</f>
        <v>0</v>
      </c>
      <c r="BJ46" s="3"/>
      <c r="BK46" s="3"/>
      <c r="BL46" s="3"/>
      <c r="BM46" s="3"/>
      <c r="BN46" s="3"/>
      <c r="BO46" s="11">
        <f>SUM(BH46:BN46)-BH46</f>
        <v>0</v>
      </c>
      <c r="BP46" s="10"/>
      <c r="BQ46" s="7">
        <f>BP46*2.1</f>
        <v>0</v>
      </c>
      <c r="BR46" s="3"/>
      <c r="BS46" s="3"/>
      <c r="BT46" s="3"/>
      <c r="BU46" s="3"/>
      <c r="BV46" s="3"/>
      <c r="BW46" s="11">
        <f>SUM(BP46:BV46)-BP46</f>
        <v>0</v>
      </c>
      <c r="BX46" s="2"/>
      <c r="BY46" s="7">
        <f>(BX46)*2.1</f>
        <v>0</v>
      </c>
      <c r="BZ46" s="3"/>
      <c r="CA46" s="3"/>
      <c r="CB46" s="3"/>
      <c r="CC46" s="3"/>
      <c r="CD46" s="5"/>
      <c r="CE46" s="11">
        <f>SUM(BX46:CD46)-BX46</f>
        <v>0</v>
      </c>
      <c r="CF46" s="10"/>
      <c r="CG46" s="7">
        <f>CF46*2.1</f>
        <v>0</v>
      </c>
      <c r="CH46" s="3"/>
      <c r="CI46" s="3"/>
      <c r="CJ46" s="3"/>
      <c r="CK46" s="3"/>
      <c r="CL46" s="3"/>
      <c r="CM46" s="11">
        <f>SUM(CF46:CL46)-CF46</f>
        <v>0</v>
      </c>
      <c r="CN46" s="60">
        <f>AVERAGE(DC46:DG46)</f>
        <v>823.4</v>
      </c>
      <c r="CO46" s="77">
        <v>14</v>
      </c>
      <c r="CP46" s="2"/>
      <c r="CQ46" s="34">
        <f t="shared" si="118"/>
        <v>0</v>
      </c>
      <c r="CR46" s="34">
        <f t="shared" si="119"/>
        <v>0</v>
      </c>
      <c r="CS46" s="34">
        <f t="shared" si="104"/>
        <v>0</v>
      </c>
      <c r="CT46" s="34">
        <f t="shared" si="105"/>
        <v>1339.7</v>
      </c>
      <c r="CU46" s="34">
        <f t="shared" si="106"/>
        <v>1515.8199999999997</v>
      </c>
      <c r="CV46" s="34">
        <f t="shared" si="107"/>
        <v>1261.48</v>
      </c>
      <c r="CW46" s="34">
        <f t="shared" si="108"/>
        <v>0</v>
      </c>
      <c r="CX46" s="34">
        <f t="shared" si="109"/>
        <v>0</v>
      </c>
      <c r="CY46" s="34">
        <f t="shared" si="110"/>
        <v>0</v>
      </c>
      <c r="CZ46" s="34">
        <f t="shared" si="111"/>
        <v>0</v>
      </c>
      <c r="DA46" s="34">
        <f t="shared" si="112"/>
        <v>0</v>
      </c>
      <c r="DC46" s="6">
        <f t="shared" si="113"/>
        <v>1515.8199999999997</v>
      </c>
      <c r="DD46" s="6">
        <f t="shared" si="114"/>
        <v>1339.7</v>
      </c>
      <c r="DE46" s="6">
        <f t="shared" si="115"/>
        <v>1261.48</v>
      </c>
      <c r="DF46" s="6">
        <f t="shared" si="116"/>
        <v>0</v>
      </c>
      <c r="DG46" s="6">
        <f t="shared" si="117"/>
        <v>0</v>
      </c>
    </row>
    <row r="47" spans="1:111">
      <c r="A47" s="20" t="s">
        <v>109</v>
      </c>
      <c r="B47" s="107">
        <v>1965</v>
      </c>
      <c r="C47" s="22" t="s">
        <v>80</v>
      </c>
      <c r="D47" s="10">
        <v>520</v>
      </c>
      <c r="E47" s="7">
        <f>D47*2.1</f>
        <v>1092</v>
      </c>
      <c r="F47" s="3"/>
      <c r="G47" s="3"/>
      <c r="H47" s="3">
        <v>10</v>
      </c>
      <c r="I47" s="3">
        <v>220</v>
      </c>
      <c r="J47" s="3"/>
      <c r="K47" s="11">
        <f>SUM(D47:J47)-D47</f>
        <v>1322</v>
      </c>
      <c r="L47" s="10"/>
      <c r="M47" s="7">
        <f>L47*2.1</f>
        <v>0</v>
      </c>
      <c r="N47" s="3"/>
      <c r="O47" s="3"/>
      <c r="P47" s="3"/>
      <c r="Q47" s="3"/>
      <c r="R47" s="3"/>
      <c r="S47" s="11">
        <f>SUM(L47:R47)-L47</f>
        <v>0</v>
      </c>
      <c r="T47" s="2"/>
      <c r="U47" s="7">
        <f>T47*1.98</f>
        <v>0</v>
      </c>
      <c r="V47" s="3"/>
      <c r="W47" s="3"/>
      <c r="X47" s="3"/>
      <c r="Y47" s="3"/>
      <c r="Z47" s="5"/>
      <c r="AA47" s="11">
        <f>SUM(T47:Z47)-T47</f>
        <v>0</v>
      </c>
      <c r="AB47" s="2">
        <v>563</v>
      </c>
      <c r="AC47" s="7">
        <f>(AB47)*1.98</f>
        <v>1114.74</v>
      </c>
      <c r="AD47" s="3"/>
      <c r="AE47" s="3"/>
      <c r="AF47" s="3"/>
      <c r="AG47" s="3">
        <v>320</v>
      </c>
      <c r="AH47" s="5"/>
      <c r="AI47" s="11">
        <f>SUM(AB47:AH47)-AB47</f>
        <v>1434.74</v>
      </c>
      <c r="AJ47" s="2">
        <v>578</v>
      </c>
      <c r="AK47" s="7">
        <f>AJ47*1.98</f>
        <v>1144.44</v>
      </c>
      <c r="AL47" s="3"/>
      <c r="AM47" s="3"/>
      <c r="AN47" s="3"/>
      <c r="AO47" s="3">
        <v>210</v>
      </c>
      <c r="AP47" s="5"/>
      <c r="AQ47" s="11">
        <f>SUM(AJ47:AP47)-AJ47</f>
        <v>1354.44</v>
      </c>
      <c r="AR47" s="2"/>
      <c r="AS47" s="7">
        <f>AR47*1.98</f>
        <v>0</v>
      </c>
      <c r="AT47" s="3"/>
      <c r="AU47" s="3"/>
      <c r="AV47" s="3"/>
      <c r="AW47" s="3"/>
      <c r="AX47" s="5"/>
      <c r="AY47" s="11">
        <f>SUM(AR47:AX47)-AR47</f>
        <v>0</v>
      </c>
      <c r="AZ47" s="10"/>
      <c r="BA47" s="7">
        <f>AZ47*1.98</f>
        <v>0</v>
      </c>
      <c r="BB47" s="3"/>
      <c r="BC47" s="3"/>
      <c r="BD47" s="3"/>
      <c r="BE47" s="3"/>
      <c r="BF47" s="3"/>
      <c r="BG47" s="11">
        <f>SUM(AZ47:BF47)-AZ47</f>
        <v>0</v>
      </c>
      <c r="BH47" s="10"/>
      <c r="BI47" s="7">
        <f>BH47*1.98</f>
        <v>0</v>
      </c>
      <c r="BJ47" s="3"/>
      <c r="BK47" s="3"/>
      <c r="BL47" s="3"/>
      <c r="BM47" s="3"/>
      <c r="BN47" s="3"/>
      <c r="BO47" s="11">
        <f>SUM(BH47:BN47)-BH47</f>
        <v>0</v>
      </c>
      <c r="BP47" s="10"/>
      <c r="BQ47" s="7">
        <f>BP47*2.1</f>
        <v>0</v>
      </c>
      <c r="BR47" s="3"/>
      <c r="BS47" s="3"/>
      <c r="BT47" s="3"/>
      <c r="BU47" s="3"/>
      <c r="BV47" s="3"/>
      <c r="BW47" s="11">
        <f>SUM(BP47:BV47)-BP47</f>
        <v>0</v>
      </c>
      <c r="BX47" s="2"/>
      <c r="BY47" s="7">
        <f>(BX47)*2.1</f>
        <v>0</v>
      </c>
      <c r="BZ47" s="3"/>
      <c r="CA47" s="3"/>
      <c r="CB47" s="3"/>
      <c r="CC47" s="3"/>
      <c r="CD47" s="5"/>
      <c r="CE47" s="11">
        <f>SUM(BX47:CD47)-BX47</f>
        <v>0</v>
      </c>
      <c r="CF47" s="10"/>
      <c r="CG47" s="7">
        <f>CF47*2.1</f>
        <v>0</v>
      </c>
      <c r="CH47" s="3"/>
      <c r="CI47" s="3"/>
      <c r="CJ47" s="3"/>
      <c r="CK47" s="3"/>
      <c r="CL47" s="3"/>
      <c r="CM47" s="11">
        <f>SUM(CF47:CL47)-CF47</f>
        <v>0</v>
      </c>
      <c r="CN47" s="60">
        <f>AVERAGE(DC47:DG47)</f>
        <v>822.2360000000001</v>
      </c>
      <c r="CO47" s="77">
        <v>15</v>
      </c>
      <c r="CP47" s="2"/>
      <c r="CQ47" s="34">
        <f t="shared" si="118"/>
        <v>1322</v>
      </c>
      <c r="CR47" s="34">
        <f t="shared" si="119"/>
        <v>0</v>
      </c>
      <c r="CS47" s="34">
        <f t="shared" si="104"/>
        <v>0</v>
      </c>
      <c r="CT47" s="34">
        <f t="shared" si="105"/>
        <v>1434.74</v>
      </c>
      <c r="CU47" s="34">
        <f t="shared" si="106"/>
        <v>1354.44</v>
      </c>
      <c r="CV47" s="34">
        <f t="shared" si="107"/>
        <v>0</v>
      </c>
      <c r="CW47" s="34">
        <f t="shared" si="108"/>
        <v>0</v>
      </c>
      <c r="CX47" s="34">
        <f t="shared" si="109"/>
        <v>0</v>
      </c>
      <c r="CY47" s="34">
        <f t="shared" si="110"/>
        <v>0</v>
      </c>
      <c r="CZ47" s="34">
        <f t="shared" si="111"/>
        <v>0</v>
      </c>
      <c r="DA47" s="34">
        <f t="shared" si="112"/>
        <v>0</v>
      </c>
      <c r="DC47" s="6">
        <f t="shared" si="113"/>
        <v>1434.74</v>
      </c>
      <c r="DD47" s="6">
        <f t="shared" si="114"/>
        <v>1354.44</v>
      </c>
      <c r="DE47" s="6">
        <f t="shared" si="115"/>
        <v>1322</v>
      </c>
      <c r="DF47" s="6">
        <f t="shared" si="116"/>
        <v>0</v>
      </c>
      <c r="DG47" s="6">
        <f t="shared" si="117"/>
        <v>0</v>
      </c>
    </row>
    <row r="48" spans="1:111">
      <c r="A48" s="20" t="s">
        <v>111</v>
      </c>
      <c r="B48" s="107">
        <v>1954</v>
      </c>
      <c r="C48" s="22" t="s">
        <v>33</v>
      </c>
      <c r="D48" s="10">
        <v>524</v>
      </c>
      <c r="E48" s="7">
        <f>D48*2.1</f>
        <v>1100.4000000000001</v>
      </c>
      <c r="F48" s="3"/>
      <c r="G48" s="3"/>
      <c r="H48" s="3"/>
      <c r="I48" s="3">
        <v>220</v>
      </c>
      <c r="J48" s="3"/>
      <c r="K48" s="11">
        <f>SUM(D48:J48)-D48</f>
        <v>1320.4</v>
      </c>
      <c r="L48" s="10"/>
      <c r="M48" s="7">
        <f>L48*2.1</f>
        <v>0</v>
      </c>
      <c r="N48" s="3"/>
      <c r="O48" s="3"/>
      <c r="P48" s="3"/>
      <c r="Q48" s="3"/>
      <c r="R48" s="3"/>
      <c r="S48" s="11">
        <f>SUM(L48:R48)-L48</f>
        <v>0</v>
      </c>
      <c r="T48" s="2"/>
      <c r="U48" s="7">
        <f>T48*1.98</f>
        <v>0</v>
      </c>
      <c r="V48" s="3"/>
      <c r="W48" s="3"/>
      <c r="X48" s="3"/>
      <c r="Y48" s="3"/>
      <c r="Z48" s="5"/>
      <c r="AA48" s="11">
        <f>SUM(T48:Z48)-T48</f>
        <v>0</v>
      </c>
      <c r="AB48" s="2">
        <v>513</v>
      </c>
      <c r="AC48" s="7">
        <f>(AB48)*1.98</f>
        <v>1015.74</v>
      </c>
      <c r="AD48" s="3"/>
      <c r="AE48" s="3"/>
      <c r="AF48" s="3"/>
      <c r="AG48" s="3">
        <v>320</v>
      </c>
      <c r="AH48" s="5"/>
      <c r="AI48" s="11">
        <f>SUM(AB48:AH48)-AB48</f>
        <v>1335.74</v>
      </c>
      <c r="AJ48" s="2"/>
      <c r="AK48" s="7">
        <f>AJ48*1.98</f>
        <v>0</v>
      </c>
      <c r="AL48" s="3"/>
      <c r="AM48" s="3"/>
      <c r="AN48" s="3"/>
      <c r="AO48" s="3"/>
      <c r="AP48" s="5"/>
      <c r="AQ48" s="11">
        <f>SUM(AJ48:AP48)-AJ48</f>
        <v>0</v>
      </c>
      <c r="AR48" s="2">
        <v>561</v>
      </c>
      <c r="AS48" s="7">
        <f>AR48*1.98</f>
        <v>1110.78</v>
      </c>
      <c r="AT48" s="3"/>
      <c r="AU48" s="3"/>
      <c r="AV48" s="3"/>
      <c r="AW48" s="3">
        <v>220</v>
      </c>
      <c r="AX48" s="5"/>
      <c r="AY48" s="11">
        <f>SUM(AR48:AX48)-AR48</f>
        <v>1330.78</v>
      </c>
      <c r="AZ48" s="10"/>
      <c r="BA48" s="7">
        <f>AZ48*1.98</f>
        <v>0</v>
      </c>
      <c r="BB48" s="3"/>
      <c r="BC48" s="3"/>
      <c r="BD48" s="3"/>
      <c r="BE48" s="3"/>
      <c r="BF48" s="3"/>
      <c r="BG48" s="11">
        <f>SUM(AZ48:BF48)-AZ48</f>
        <v>0</v>
      </c>
      <c r="BH48" s="10"/>
      <c r="BI48" s="7">
        <f>BH48*1.98</f>
        <v>0</v>
      </c>
      <c r="BJ48" s="3"/>
      <c r="BK48" s="3"/>
      <c r="BL48" s="3"/>
      <c r="BM48" s="3"/>
      <c r="BN48" s="3"/>
      <c r="BO48" s="11">
        <f>SUM(BH48:BN48)-BH48</f>
        <v>0</v>
      </c>
      <c r="BP48" s="10"/>
      <c r="BQ48" s="7">
        <f>BP48*2.1</f>
        <v>0</v>
      </c>
      <c r="BR48" s="3"/>
      <c r="BS48" s="3"/>
      <c r="BT48" s="3"/>
      <c r="BU48" s="3"/>
      <c r="BV48" s="3"/>
      <c r="BW48" s="11">
        <f>SUM(BP48:BV48)-BP48</f>
        <v>0</v>
      </c>
      <c r="BX48" s="2"/>
      <c r="BY48" s="7">
        <f>(BX48)*2.1</f>
        <v>0</v>
      </c>
      <c r="BZ48" s="3"/>
      <c r="CA48" s="3"/>
      <c r="CB48" s="3"/>
      <c r="CC48" s="3"/>
      <c r="CD48" s="5"/>
      <c r="CE48" s="11">
        <f>SUM(BX48:CD48)-BX48</f>
        <v>0</v>
      </c>
      <c r="CF48" s="10"/>
      <c r="CG48" s="7">
        <f>CF48*2.1</f>
        <v>0</v>
      </c>
      <c r="CH48" s="3"/>
      <c r="CI48" s="3"/>
      <c r="CJ48" s="3"/>
      <c r="CK48" s="3"/>
      <c r="CL48" s="3"/>
      <c r="CM48" s="11">
        <f>SUM(CF48:CL48)-CF48</f>
        <v>0</v>
      </c>
      <c r="CN48" s="60">
        <f>AVERAGE(DC48:DG48)</f>
        <v>797.38400000000001</v>
      </c>
      <c r="CO48" s="77">
        <v>16</v>
      </c>
      <c r="CP48" s="2"/>
      <c r="CQ48" s="34">
        <f t="shared" si="118"/>
        <v>1320.4</v>
      </c>
      <c r="CR48" s="34">
        <f t="shared" si="119"/>
        <v>0</v>
      </c>
      <c r="CS48" s="34">
        <f t="shared" si="104"/>
        <v>0</v>
      </c>
      <c r="CT48" s="34">
        <f t="shared" si="105"/>
        <v>1335.74</v>
      </c>
      <c r="CU48" s="34">
        <f t="shared" si="106"/>
        <v>0</v>
      </c>
      <c r="CV48" s="34">
        <f t="shared" si="107"/>
        <v>1330.78</v>
      </c>
      <c r="CW48" s="34">
        <f t="shared" si="108"/>
        <v>0</v>
      </c>
      <c r="CX48" s="34">
        <f t="shared" si="109"/>
        <v>0</v>
      </c>
      <c r="CY48" s="34">
        <f t="shared" si="110"/>
        <v>0</v>
      </c>
      <c r="CZ48" s="34">
        <f t="shared" si="111"/>
        <v>0</v>
      </c>
      <c r="DA48" s="34">
        <f t="shared" si="112"/>
        <v>0</v>
      </c>
      <c r="DC48" s="6">
        <f t="shared" si="113"/>
        <v>1335.74</v>
      </c>
      <c r="DD48" s="6">
        <f t="shared" si="114"/>
        <v>1330.78</v>
      </c>
      <c r="DE48" s="6">
        <f t="shared" si="115"/>
        <v>1320.4</v>
      </c>
      <c r="DF48" s="6">
        <f t="shared" si="116"/>
        <v>0</v>
      </c>
      <c r="DG48" s="6">
        <f t="shared" si="117"/>
        <v>0</v>
      </c>
    </row>
    <row r="49" spans="1:111">
      <c r="A49" s="20" t="s">
        <v>144</v>
      </c>
      <c r="B49" s="107">
        <v>1977</v>
      </c>
      <c r="C49" s="22" t="s">
        <v>33</v>
      </c>
      <c r="D49" s="10">
        <v>566</v>
      </c>
      <c r="E49" s="7">
        <f>D49*2.1</f>
        <v>1188.6000000000001</v>
      </c>
      <c r="F49" s="3"/>
      <c r="G49" s="3"/>
      <c r="H49" s="3">
        <v>300</v>
      </c>
      <c r="I49" s="3">
        <v>220</v>
      </c>
      <c r="J49" s="3">
        <f>200+200</f>
        <v>400</v>
      </c>
      <c r="K49" s="11">
        <f>SUM(D49:J49)-D49</f>
        <v>2108.6000000000004</v>
      </c>
      <c r="L49" s="10"/>
      <c r="M49" s="7">
        <f>L49*2.1</f>
        <v>0</v>
      </c>
      <c r="N49" s="3"/>
      <c r="O49" s="3"/>
      <c r="P49" s="3"/>
      <c r="Q49" s="3"/>
      <c r="R49" s="3"/>
      <c r="S49" s="11">
        <f>SUM(L49:R49)-L49</f>
        <v>0</v>
      </c>
      <c r="T49" s="2"/>
      <c r="U49" s="7">
        <f>T49*1.98</f>
        <v>0</v>
      </c>
      <c r="V49" s="3"/>
      <c r="W49" s="3"/>
      <c r="X49" s="3"/>
      <c r="Y49" s="3"/>
      <c r="Z49" s="5"/>
      <c r="AA49" s="11">
        <f>SUM(T49:Z49)-T49</f>
        <v>0</v>
      </c>
      <c r="AB49" s="2"/>
      <c r="AC49" s="7">
        <f>(AB49)*1.98</f>
        <v>0</v>
      </c>
      <c r="AD49" s="3"/>
      <c r="AE49" s="3"/>
      <c r="AF49" s="3"/>
      <c r="AG49" s="3"/>
      <c r="AH49" s="5"/>
      <c r="AI49" s="11">
        <f>SUM(AB49:AH49)-AB49</f>
        <v>0</v>
      </c>
      <c r="AJ49" s="2"/>
      <c r="AK49" s="7">
        <f>AJ49*1.98</f>
        <v>0</v>
      </c>
      <c r="AL49" s="3"/>
      <c r="AM49" s="3"/>
      <c r="AN49" s="3"/>
      <c r="AO49" s="3"/>
      <c r="AP49" s="5"/>
      <c r="AQ49" s="11">
        <f>SUM(AJ49:AP49)-AJ49</f>
        <v>0</v>
      </c>
      <c r="AR49" s="2">
        <v>618</v>
      </c>
      <c r="AS49" s="7">
        <f>AR49*1.98</f>
        <v>1223.6400000000001</v>
      </c>
      <c r="AT49" s="3"/>
      <c r="AU49" s="3"/>
      <c r="AV49" s="3">
        <v>200</v>
      </c>
      <c r="AW49" s="3">
        <v>220</v>
      </c>
      <c r="AX49" s="5">
        <v>200</v>
      </c>
      <c r="AY49" s="11">
        <f>SUM(AR49:AX49)-AR49</f>
        <v>1843.6400000000003</v>
      </c>
      <c r="AZ49" s="10"/>
      <c r="BA49" s="7">
        <f>AZ49*1.98</f>
        <v>0</v>
      </c>
      <c r="BB49" s="3"/>
      <c r="BC49" s="3"/>
      <c r="BD49" s="3"/>
      <c r="BE49" s="3"/>
      <c r="BF49" s="3"/>
      <c r="BG49" s="11">
        <f>SUM(AZ49:BF49)-AZ49</f>
        <v>0</v>
      </c>
      <c r="BH49" s="10"/>
      <c r="BI49" s="7">
        <f>BH49*1.98</f>
        <v>0</v>
      </c>
      <c r="BJ49" s="3"/>
      <c r="BK49" s="3"/>
      <c r="BL49" s="3"/>
      <c r="BM49" s="3"/>
      <c r="BN49" s="3"/>
      <c r="BO49" s="11">
        <f>SUM(BH49:BN49)-BH49</f>
        <v>0</v>
      </c>
      <c r="BP49" s="10"/>
      <c r="BQ49" s="7">
        <f>BP49*2.1</f>
        <v>0</v>
      </c>
      <c r="BR49" s="3"/>
      <c r="BS49" s="3"/>
      <c r="BT49" s="3"/>
      <c r="BU49" s="3"/>
      <c r="BV49" s="3"/>
      <c r="BW49" s="11">
        <f>SUM(BP49:BV49)-BP49</f>
        <v>0</v>
      </c>
      <c r="BX49" s="2"/>
      <c r="BY49" s="7">
        <f>(BX49)*2.1</f>
        <v>0</v>
      </c>
      <c r="BZ49" s="3"/>
      <c r="CA49" s="3"/>
      <c r="CB49" s="3"/>
      <c r="CC49" s="3"/>
      <c r="CD49" s="5"/>
      <c r="CE49" s="11">
        <f>SUM(BX49:CD49)-BX49</f>
        <v>0</v>
      </c>
      <c r="CF49" s="10"/>
      <c r="CG49" s="7">
        <f>CF49*2.1</f>
        <v>0</v>
      </c>
      <c r="CH49" s="3"/>
      <c r="CI49" s="3"/>
      <c r="CJ49" s="3"/>
      <c r="CK49" s="3"/>
      <c r="CL49" s="3"/>
      <c r="CM49" s="11">
        <f>SUM(CF49:CL49)-CF49</f>
        <v>0</v>
      </c>
      <c r="CN49" s="60">
        <f>AVERAGE(DC49:DG49)</f>
        <v>790.44800000000009</v>
      </c>
      <c r="CO49" s="77">
        <v>17</v>
      </c>
      <c r="CP49" s="2"/>
      <c r="CQ49" s="34">
        <f t="shared" si="118"/>
        <v>2108.6000000000004</v>
      </c>
      <c r="CR49" s="34">
        <f t="shared" si="119"/>
        <v>0</v>
      </c>
      <c r="CS49" s="34">
        <f t="shared" si="104"/>
        <v>0</v>
      </c>
      <c r="CT49" s="34">
        <f t="shared" si="105"/>
        <v>0</v>
      </c>
      <c r="CU49" s="34">
        <f t="shared" si="106"/>
        <v>0</v>
      </c>
      <c r="CV49" s="34">
        <f t="shared" si="107"/>
        <v>1843.6400000000003</v>
      </c>
      <c r="CW49" s="34">
        <f t="shared" si="108"/>
        <v>0</v>
      </c>
      <c r="CX49" s="34">
        <f t="shared" si="109"/>
        <v>0</v>
      </c>
      <c r="CY49" s="34">
        <f t="shared" si="110"/>
        <v>0</v>
      </c>
      <c r="CZ49" s="34">
        <f t="shared" si="111"/>
        <v>0</v>
      </c>
      <c r="DA49" s="34">
        <f t="shared" si="112"/>
        <v>0</v>
      </c>
      <c r="DC49" s="6">
        <f t="shared" si="113"/>
        <v>2108.6000000000004</v>
      </c>
      <c r="DD49" s="6">
        <f t="shared" si="114"/>
        <v>1843.6400000000003</v>
      </c>
      <c r="DE49" s="6">
        <f t="shared" si="115"/>
        <v>0</v>
      </c>
      <c r="DF49" s="6">
        <f t="shared" si="116"/>
        <v>0</v>
      </c>
      <c r="DG49" s="6">
        <f t="shared" si="117"/>
        <v>0</v>
      </c>
    </row>
    <row r="50" spans="1:111">
      <c r="A50" s="20" t="s">
        <v>168</v>
      </c>
      <c r="B50" s="107">
        <v>1982</v>
      </c>
      <c r="C50" s="23" t="s">
        <v>113</v>
      </c>
      <c r="D50" s="10">
        <v>509</v>
      </c>
      <c r="E50" s="7">
        <f>D50*2.1</f>
        <v>1068.9000000000001</v>
      </c>
      <c r="F50" s="3"/>
      <c r="G50" s="3"/>
      <c r="H50" s="3"/>
      <c r="I50" s="3">
        <v>220</v>
      </c>
      <c r="J50" s="3"/>
      <c r="K50" s="11">
        <f>SUM(D50:J50)-D50</f>
        <v>1288.9000000000001</v>
      </c>
      <c r="L50" s="10"/>
      <c r="M50" s="7">
        <f>L50*2.1</f>
        <v>0</v>
      </c>
      <c r="N50" s="3"/>
      <c r="O50" s="3"/>
      <c r="P50" s="3"/>
      <c r="Q50" s="3"/>
      <c r="R50" s="3"/>
      <c r="S50" s="11">
        <f>SUM(L50:R50)-L50</f>
        <v>0</v>
      </c>
      <c r="T50" s="2"/>
      <c r="U50" s="7">
        <f>T50*1.98</f>
        <v>0</v>
      </c>
      <c r="V50" s="3"/>
      <c r="W50" s="3"/>
      <c r="X50" s="3"/>
      <c r="Y50" s="3"/>
      <c r="Z50" s="5"/>
      <c r="AA50" s="11">
        <f>SUM(T50:Z50)-T50</f>
        <v>0</v>
      </c>
      <c r="AB50" s="2">
        <v>500</v>
      </c>
      <c r="AC50" s="7">
        <f>(AB50)*1.98</f>
        <v>990</v>
      </c>
      <c r="AD50" s="3"/>
      <c r="AE50" s="3"/>
      <c r="AF50" s="3"/>
      <c r="AG50" s="3">
        <v>320</v>
      </c>
      <c r="AH50" s="5"/>
      <c r="AI50" s="11">
        <f>SUM(AB50:AH50)-AB50</f>
        <v>1310</v>
      </c>
      <c r="AJ50" s="2"/>
      <c r="AK50" s="7">
        <f>AJ50*1.98</f>
        <v>0</v>
      </c>
      <c r="AL50" s="3"/>
      <c r="AM50" s="3"/>
      <c r="AN50" s="3"/>
      <c r="AO50" s="3"/>
      <c r="AP50" s="5"/>
      <c r="AQ50" s="11">
        <f>SUM(AJ50:AP50)-AJ50</f>
        <v>0</v>
      </c>
      <c r="AR50" s="2">
        <v>509</v>
      </c>
      <c r="AS50" s="7">
        <f>AR50*1.98</f>
        <v>1007.8199999999999</v>
      </c>
      <c r="AT50" s="3"/>
      <c r="AU50" s="3"/>
      <c r="AV50" s="3"/>
      <c r="AW50" s="3">
        <v>220</v>
      </c>
      <c r="AX50" s="5"/>
      <c r="AY50" s="11">
        <f>SUM(AR50:AX50)-AR50</f>
        <v>1227.82</v>
      </c>
      <c r="AZ50" s="10"/>
      <c r="BA50" s="7">
        <f>AZ50*1.98</f>
        <v>0</v>
      </c>
      <c r="BB50" s="3"/>
      <c r="BC50" s="3"/>
      <c r="BD50" s="3"/>
      <c r="BE50" s="3"/>
      <c r="BF50" s="3"/>
      <c r="BG50" s="11">
        <f>SUM(AZ50:BF50)-AZ50</f>
        <v>0</v>
      </c>
      <c r="BH50" s="10"/>
      <c r="BI50" s="7">
        <f>BH50*1.98</f>
        <v>0</v>
      </c>
      <c r="BJ50" s="3"/>
      <c r="BK50" s="3"/>
      <c r="BL50" s="3"/>
      <c r="BM50" s="3"/>
      <c r="BN50" s="3"/>
      <c r="BO50" s="11">
        <f>SUM(BH50:BN50)-BH50</f>
        <v>0</v>
      </c>
      <c r="BP50" s="10"/>
      <c r="BQ50" s="7">
        <f>BP50*2.1</f>
        <v>0</v>
      </c>
      <c r="BR50" s="3"/>
      <c r="BS50" s="3"/>
      <c r="BT50" s="3"/>
      <c r="BU50" s="3"/>
      <c r="BV50" s="3"/>
      <c r="BW50" s="11">
        <f>SUM(BP50:BV50)-BP50</f>
        <v>0</v>
      </c>
      <c r="BX50" s="2"/>
      <c r="BY50" s="7">
        <f>(BX50)*2.1</f>
        <v>0</v>
      </c>
      <c r="BZ50" s="3"/>
      <c r="CA50" s="3"/>
      <c r="CB50" s="3"/>
      <c r="CC50" s="3"/>
      <c r="CD50" s="5"/>
      <c r="CE50" s="11">
        <f>SUM(BX50:CD50)-BX50</f>
        <v>0</v>
      </c>
      <c r="CF50" s="10"/>
      <c r="CG50" s="7">
        <f>CF50*2.1</f>
        <v>0</v>
      </c>
      <c r="CH50" s="3"/>
      <c r="CI50" s="3"/>
      <c r="CJ50" s="3"/>
      <c r="CK50" s="3"/>
      <c r="CL50" s="3"/>
      <c r="CM50" s="11">
        <f>SUM(CF50:CL50)-CF50</f>
        <v>0</v>
      </c>
      <c r="CN50" s="60">
        <f>AVERAGE(DC50:DG50)</f>
        <v>765.34400000000005</v>
      </c>
      <c r="CO50" s="77">
        <v>18</v>
      </c>
      <c r="CP50" s="2"/>
      <c r="CQ50" s="34">
        <f t="shared" si="118"/>
        <v>1288.9000000000001</v>
      </c>
      <c r="CR50" s="34">
        <f t="shared" si="119"/>
        <v>0</v>
      </c>
      <c r="CS50" s="34">
        <f t="shared" si="104"/>
        <v>0</v>
      </c>
      <c r="CT50" s="34">
        <f t="shared" si="105"/>
        <v>1310</v>
      </c>
      <c r="CU50" s="34">
        <f t="shared" si="106"/>
        <v>0</v>
      </c>
      <c r="CV50" s="34">
        <f t="shared" si="107"/>
        <v>1227.82</v>
      </c>
      <c r="CW50" s="34">
        <f t="shared" si="108"/>
        <v>0</v>
      </c>
      <c r="CX50" s="34">
        <f t="shared" si="109"/>
        <v>0</v>
      </c>
      <c r="CY50" s="34">
        <f t="shared" si="110"/>
        <v>0</v>
      </c>
      <c r="CZ50" s="34">
        <f t="shared" si="111"/>
        <v>0</v>
      </c>
      <c r="DA50" s="34">
        <f t="shared" si="112"/>
        <v>0</v>
      </c>
      <c r="DC50" s="6">
        <f t="shared" si="113"/>
        <v>1310</v>
      </c>
      <c r="DD50" s="6">
        <f t="shared" si="114"/>
        <v>1288.9000000000001</v>
      </c>
      <c r="DE50" s="6">
        <f t="shared" si="115"/>
        <v>1227.82</v>
      </c>
      <c r="DF50" s="6">
        <f t="shared" si="116"/>
        <v>0</v>
      </c>
      <c r="DG50" s="6">
        <f t="shared" si="117"/>
        <v>0</v>
      </c>
    </row>
    <row r="51" spans="1:111">
      <c r="A51" s="20" t="s">
        <v>180</v>
      </c>
      <c r="B51" s="107"/>
      <c r="C51" s="22" t="s">
        <v>80</v>
      </c>
      <c r="D51" s="10">
        <v>462</v>
      </c>
      <c r="E51" s="7">
        <f>D51*2.1</f>
        <v>970.2</v>
      </c>
      <c r="F51" s="3"/>
      <c r="G51" s="3"/>
      <c r="H51" s="3"/>
      <c r="I51" s="3">
        <v>220</v>
      </c>
      <c r="J51" s="3"/>
      <c r="K51" s="11">
        <f>SUM(D51:J51)-D51</f>
        <v>1190.2</v>
      </c>
      <c r="L51" s="10"/>
      <c r="M51" s="7">
        <f>L51*2.1</f>
        <v>0</v>
      </c>
      <c r="N51" s="3"/>
      <c r="O51" s="3"/>
      <c r="P51" s="3"/>
      <c r="Q51" s="3"/>
      <c r="R51" s="3"/>
      <c r="S51" s="11">
        <f>SUM(L51:R51)-L51</f>
        <v>0</v>
      </c>
      <c r="T51" s="2"/>
      <c r="U51" s="7">
        <f>T51*1.98</f>
        <v>0</v>
      </c>
      <c r="V51" s="3"/>
      <c r="W51" s="3"/>
      <c r="X51" s="3"/>
      <c r="Y51" s="3"/>
      <c r="Z51" s="5"/>
      <c r="AA51" s="11">
        <f>SUM(T51:Z51)-T51</f>
        <v>0</v>
      </c>
      <c r="AB51" s="2">
        <v>491</v>
      </c>
      <c r="AC51" s="7">
        <f>(AB51)*1.98</f>
        <v>972.18</v>
      </c>
      <c r="AD51" s="3"/>
      <c r="AE51" s="3"/>
      <c r="AF51" s="3"/>
      <c r="AG51" s="3">
        <v>320</v>
      </c>
      <c r="AH51" s="5"/>
      <c r="AI51" s="11">
        <f>SUM(AB51:AH51)-AB51</f>
        <v>1292.1799999999998</v>
      </c>
      <c r="AJ51" s="2">
        <v>535</v>
      </c>
      <c r="AK51" s="7">
        <f>AJ51*1.98</f>
        <v>1059.3</v>
      </c>
      <c r="AL51" s="3"/>
      <c r="AM51" s="3"/>
      <c r="AN51" s="3"/>
      <c r="AO51" s="3">
        <v>210</v>
      </c>
      <c r="AP51" s="5"/>
      <c r="AQ51" s="11">
        <f>SUM(AJ51:AP51)-AJ51</f>
        <v>1269.3</v>
      </c>
      <c r="AR51" s="2"/>
      <c r="AS51" s="7">
        <f>AR51*1.98</f>
        <v>0</v>
      </c>
      <c r="AT51" s="3"/>
      <c r="AU51" s="3"/>
      <c r="AV51" s="3"/>
      <c r="AW51" s="3"/>
      <c r="AX51" s="5"/>
      <c r="AY51" s="11">
        <f>SUM(AR51:AX51)-AR51</f>
        <v>0</v>
      </c>
      <c r="AZ51" s="10"/>
      <c r="BA51" s="7">
        <f>AZ51*1.98</f>
        <v>0</v>
      </c>
      <c r="BB51" s="3"/>
      <c r="BC51" s="3"/>
      <c r="BD51" s="3"/>
      <c r="BE51" s="3"/>
      <c r="BF51" s="3"/>
      <c r="BG51" s="11">
        <f>SUM(AZ51:BF51)-AZ51</f>
        <v>0</v>
      </c>
      <c r="BH51" s="10"/>
      <c r="BI51" s="7">
        <f>BH51*1.98</f>
        <v>0</v>
      </c>
      <c r="BJ51" s="3"/>
      <c r="BK51" s="3"/>
      <c r="BL51" s="3"/>
      <c r="BM51" s="3"/>
      <c r="BN51" s="3"/>
      <c r="BO51" s="11">
        <f>SUM(BH51:BN51)-BH51</f>
        <v>0</v>
      </c>
      <c r="BP51" s="10"/>
      <c r="BQ51" s="7">
        <f>BP51*2.1</f>
        <v>0</v>
      </c>
      <c r="BR51" s="3"/>
      <c r="BS51" s="3"/>
      <c r="BT51" s="3"/>
      <c r="BU51" s="3"/>
      <c r="BV51" s="3"/>
      <c r="BW51" s="11">
        <f>SUM(BP51:BV51)-BP51</f>
        <v>0</v>
      </c>
      <c r="BX51" s="2"/>
      <c r="BY51" s="7">
        <f>(BX51)*2.1</f>
        <v>0</v>
      </c>
      <c r="BZ51" s="3"/>
      <c r="CA51" s="3"/>
      <c r="CB51" s="3"/>
      <c r="CC51" s="3"/>
      <c r="CD51" s="5"/>
      <c r="CE51" s="11">
        <f>SUM(BX51:CD51)-BX51</f>
        <v>0</v>
      </c>
      <c r="CF51" s="10"/>
      <c r="CG51" s="7">
        <f>CF51*2.1</f>
        <v>0</v>
      </c>
      <c r="CH51" s="3"/>
      <c r="CI51" s="3"/>
      <c r="CJ51" s="3"/>
      <c r="CK51" s="3"/>
      <c r="CL51" s="3"/>
      <c r="CM51" s="11">
        <f>SUM(CF51:CL51)-CF51</f>
        <v>0</v>
      </c>
      <c r="CN51" s="60">
        <f>AVERAGE(DC51:DG51)</f>
        <v>750.3359999999999</v>
      </c>
      <c r="CO51" s="77">
        <v>19</v>
      </c>
      <c r="CP51" s="2"/>
      <c r="CQ51" s="34">
        <f t="shared" si="118"/>
        <v>1190.2</v>
      </c>
      <c r="CR51" s="34">
        <f t="shared" si="119"/>
        <v>0</v>
      </c>
      <c r="CS51" s="34">
        <f t="shared" si="104"/>
        <v>0</v>
      </c>
      <c r="CT51" s="34">
        <f t="shared" si="105"/>
        <v>1292.1799999999998</v>
      </c>
      <c r="CU51" s="34">
        <f t="shared" si="106"/>
        <v>1269.3</v>
      </c>
      <c r="CV51" s="34">
        <f t="shared" si="107"/>
        <v>0</v>
      </c>
      <c r="CW51" s="34">
        <f t="shared" si="108"/>
        <v>0</v>
      </c>
      <c r="CX51" s="34">
        <f t="shared" si="109"/>
        <v>0</v>
      </c>
      <c r="CY51" s="34">
        <f t="shared" si="110"/>
        <v>0</v>
      </c>
      <c r="CZ51" s="34">
        <f t="shared" si="111"/>
        <v>0</v>
      </c>
      <c r="DA51" s="34">
        <f t="shared" si="112"/>
        <v>0</v>
      </c>
      <c r="DC51" s="6">
        <f t="shared" si="113"/>
        <v>1292.1799999999998</v>
      </c>
      <c r="DD51" s="6">
        <f t="shared" si="114"/>
        <v>1269.3</v>
      </c>
      <c r="DE51" s="6">
        <f t="shared" si="115"/>
        <v>1190.2</v>
      </c>
      <c r="DF51" s="6">
        <f t="shared" si="116"/>
        <v>0</v>
      </c>
      <c r="DG51" s="6">
        <f t="shared" si="117"/>
        <v>0</v>
      </c>
    </row>
    <row r="52" spans="1:111">
      <c r="A52" s="20" t="s">
        <v>110</v>
      </c>
      <c r="B52" s="107">
        <v>1956</v>
      </c>
      <c r="C52" s="22" t="s">
        <v>33</v>
      </c>
      <c r="D52" s="10">
        <v>511</v>
      </c>
      <c r="E52" s="7">
        <f>D52*2.1</f>
        <v>1073.1000000000001</v>
      </c>
      <c r="F52" s="3"/>
      <c r="G52" s="3"/>
      <c r="H52" s="3"/>
      <c r="I52" s="3">
        <v>220</v>
      </c>
      <c r="J52" s="3"/>
      <c r="K52" s="11">
        <f>SUM(D52:J52)-D52</f>
        <v>1293.1000000000001</v>
      </c>
      <c r="L52" s="10"/>
      <c r="M52" s="7">
        <f>L52*2.1</f>
        <v>0</v>
      </c>
      <c r="N52" s="3"/>
      <c r="O52" s="3"/>
      <c r="P52" s="3"/>
      <c r="Q52" s="3"/>
      <c r="R52" s="3"/>
      <c r="S52" s="11">
        <f>SUM(L52:R52)-L52</f>
        <v>0</v>
      </c>
      <c r="T52" s="2"/>
      <c r="U52" s="7">
        <f>T52*1.98</f>
        <v>0</v>
      </c>
      <c r="V52" s="3"/>
      <c r="W52" s="3"/>
      <c r="X52" s="3"/>
      <c r="Y52" s="3"/>
      <c r="Z52" s="5"/>
      <c r="AA52" s="11">
        <f>SUM(T52:Z52)-T52</f>
        <v>0</v>
      </c>
      <c r="AB52" s="2"/>
      <c r="AC52" s="7">
        <f>(AB52)*1.98</f>
        <v>0</v>
      </c>
      <c r="AD52" s="3"/>
      <c r="AE52" s="3"/>
      <c r="AF52" s="3"/>
      <c r="AG52" s="3"/>
      <c r="AH52" s="5"/>
      <c r="AI52" s="11">
        <f>SUM(AB52:AH52)-AB52</f>
        <v>0</v>
      </c>
      <c r="AJ52" s="2">
        <v>458</v>
      </c>
      <c r="AK52" s="7">
        <f>AJ52*1.98</f>
        <v>906.84</v>
      </c>
      <c r="AL52" s="3"/>
      <c r="AM52" s="3"/>
      <c r="AN52" s="3"/>
      <c r="AO52" s="3">
        <v>210</v>
      </c>
      <c r="AP52" s="5"/>
      <c r="AQ52" s="11">
        <f>SUM(AJ52:AP52)-AJ52</f>
        <v>1116.8400000000001</v>
      </c>
      <c r="AR52" s="2">
        <v>457</v>
      </c>
      <c r="AS52" s="7">
        <f>AR52*1.98</f>
        <v>904.86</v>
      </c>
      <c r="AT52" s="3"/>
      <c r="AU52" s="3"/>
      <c r="AV52" s="3"/>
      <c r="AW52" s="3">
        <v>220</v>
      </c>
      <c r="AX52" s="5"/>
      <c r="AY52" s="11">
        <f>SUM(AR52:AX52)-AR52</f>
        <v>1124.8600000000001</v>
      </c>
      <c r="AZ52" s="10"/>
      <c r="BA52" s="7">
        <f>AZ52*1.98</f>
        <v>0</v>
      </c>
      <c r="BB52" s="3"/>
      <c r="BC52" s="3"/>
      <c r="BD52" s="3"/>
      <c r="BE52" s="3"/>
      <c r="BF52" s="3"/>
      <c r="BG52" s="11">
        <f>SUM(AZ52:BF52)-AZ52</f>
        <v>0</v>
      </c>
      <c r="BH52" s="10"/>
      <c r="BI52" s="7">
        <f>BH52*1.98</f>
        <v>0</v>
      </c>
      <c r="BJ52" s="3"/>
      <c r="BK52" s="3"/>
      <c r="BL52" s="3"/>
      <c r="BM52" s="3"/>
      <c r="BN52" s="3"/>
      <c r="BO52" s="11">
        <f>SUM(BH52:BN52)-BH52</f>
        <v>0</v>
      </c>
      <c r="BP52" s="10"/>
      <c r="BQ52" s="7">
        <f>BP52*2.1</f>
        <v>0</v>
      </c>
      <c r="BR52" s="3"/>
      <c r="BS52" s="3"/>
      <c r="BT52" s="3"/>
      <c r="BU52" s="3"/>
      <c r="BV52" s="3"/>
      <c r="BW52" s="11">
        <f>SUM(BP52:BV52)-BP52</f>
        <v>0</v>
      </c>
      <c r="BX52" s="2"/>
      <c r="BY52" s="7">
        <f>(BX52)*2.1</f>
        <v>0</v>
      </c>
      <c r="BZ52" s="3"/>
      <c r="CA52" s="3"/>
      <c r="CB52" s="3"/>
      <c r="CC52" s="3"/>
      <c r="CD52" s="5"/>
      <c r="CE52" s="11">
        <f>SUM(BX52:CD52)-BX52</f>
        <v>0</v>
      </c>
      <c r="CF52" s="10"/>
      <c r="CG52" s="7">
        <f>CF52*2.1</f>
        <v>0</v>
      </c>
      <c r="CH52" s="3"/>
      <c r="CI52" s="3"/>
      <c r="CJ52" s="3"/>
      <c r="CK52" s="3"/>
      <c r="CL52" s="3"/>
      <c r="CM52" s="11">
        <f>SUM(CF52:CL52)-CF52</f>
        <v>0</v>
      </c>
      <c r="CN52" s="60">
        <f>AVERAGE(DC52:DG52)</f>
        <v>706.96</v>
      </c>
      <c r="CO52" s="77">
        <v>20</v>
      </c>
      <c r="CP52" s="2"/>
      <c r="CQ52" s="34">
        <f t="shared" si="118"/>
        <v>1293.1000000000001</v>
      </c>
      <c r="CR52" s="34">
        <f t="shared" si="119"/>
        <v>0</v>
      </c>
      <c r="CS52" s="34">
        <f t="shared" si="104"/>
        <v>0</v>
      </c>
      <c r="CT52" s="34">
        <f t="shared" si="105"/>
        <v>0</v>
      </c>
      <c r="CU52" s="34">
        <f t="shared" si="106"/>
        <v>1116.8400000000001</v>
      </c>
      <c r="CV52" s="34">
        <f t="shared" si="107"/>
        <v>1124.8600000000001</v>
      </c>
      <c r="CW52" s="34">
        <f t="shared" si="108"/>
        <v>0</v>
      </c>
      <c r="CX52" s="34">
        <f t="shared" si="109"/>
        <v>0</v>
      </c>
      <c r="CY52" s="34">
        <f t="shared" si="110"/>
        <v>0</v>
      </c>
      <c r="CZ52" s="34">
        <f t="shared" si="111"/>
        <v>0</v>
      </c>
      <c r="DA52" s="34">
        <f t="shared" si="112"/>
        <v>0</v>
      </c>
      <c r="DC52" s="6">
        <f t="shared" si="113"/>
        <v>1293.1000000000001</v>
      </c>
      <c r="DD52" s="6">
        <f t="shared" si="114"/>
        <v>1124.8600000000001</v>
      </c>
      <c r="DE52" s="6">
        <f t="shared" si="115"/>
        <v>1116.8400000000001</v>
      </c>
      <c r="DF52" s="6">
        <f t="shared" si="116"/>
        <v>0</v>
      </c>
      <c r="DG52" s="6">
        <f t="shared" si="117"/>
        <v>0</v>
      </c>
    </row>
    <row r="53" spans="1:111">
      <c r="A53" s="20" t="s">
        <v>63</v>
      </c>
      <c r="B53" s="107">
        <v>1993</v>
      </c>
      <c r="C53" s="22" t="s">
        <v>80</v>
      </c>
      <c r="D53" s="10"/>
      <c r="E53" s="7">
        <f>D53*2.1</f>
        <v>0</v>
      </c>
      <c r="F53" s="3"/>
      <c r="G53" s="3"/>
      <c r="H53" s="3"/>
      <c r="I53" s="3"/>
      <c r="J53" s="3"/>
      <c r="K53" s="11">
        <f>SUM(D53:J53)-D53</f>
        <v>0</v>
      </c>
      <c r="L53" s="10"/>
      <c r="M53" s="7">
        <f>L53*2.1</f>
        <v>0</v>
      </c>
      <c r="N53" s="3"/>
      <c r="O53" s="3"/>
      <c r="P53" s="3"/>
      <c r="Q53" s="3"/>
      <c r="R53" s="3"/>
      <c r="S53" s="11">
        <f>SUM(L53:R53)-L53</f>
        <v>0</v>
      </c>
      <c r="T53" s="2">
        <v>590</v>
      </c>
      <c r="U53" s="7">
        <f>T53*1.98</f>
        <v>1168.2</v>
      </c>
      <c r="V53" s="3"/>
      <c r="W53" s="3"/>
      <c r="X53" s="3">
        <v>80</v>
      </c>
      <c r="Y53" s="3">
        <v>80</v>
      </c>
      <c r="Z53" s="5"/>
      <c r="AA53" s="11">
        <f>SUM(T53:Z53)-T53</f>
        <v>1328.2</v>
      </c>
      <c r="AB53" s="2">
        <v>568</v>
      </c>
      <c r="AC53" s="7">
        <f>(AB53)*1.98</f>
        <v>1124.6400000000001</v>
      </c>
      <c r="AD53" s="3"/>
      <c r="AE53" s="3"/>
      <c r="AF53" s="3">
        <v>80</v>
      </c>
      <c r="AG53" s="3">
        <v>320</v>
      </c>
      <c r="AH53" s="5"/>
      <c r="AI53" s="11">
        <f>SUM(AB53:AH53)-AB53</f>
        <v>1524.6400000000003</v>
      </c>
      <c r="AJ53" s="2"/>
      <c r="AK53" s="7">
        <f>AJ53*1.98</f>
        <v>0</v>
      </c>
      <c r="AL53" s="3"/>
      <c r="AM53" s="3"/>
      <c r="AN53" s="3"/>
      <c r="AO53" s="3"/>
      <c r="AP53" s="5"/>
      <c r="AQ53" s="11">
        <f>SUM(AJ53:AP53)-AJ53</f>
        <v>0</v>
      </c>
      <c r="AR53" s="2"/>
      <c r="AS53" s="7">
        <f>AR53*1.98</f>
        <v>0</v>
      </c>
      <c r="AT53" s="3"/>
      <c r="AU53" s="3"/>
      <c r="AV53" s="3"/>
      <c r="AW53" s="3"/>
      <c r="AX53" s="5"/>
      <c r="AY53" s="11">
        <f>SUM(AR53:AX53)-AR53</f>
        <v>0</v>
      </c>
      <c r="AZ53" s="10"/>
      <c r="BA53" s="7">
        <f>AZ53*1.98</f>
        <v>0</v>
      </c>
      <c r="BB53" s="3"/>
      <c r="BC53" s="3"/>
      <c r="BD53" s="3"/>
      <c r="BE53" s="3"/>
      <c r="BF53" s="3"/>
      <c r="BG53" s="11">
        <f>SUM(AZ53:BF53)-AZ53</f>
        <v>0</v>
      </c>
      <c r="BH53" s="10"/>
      <c r="BI53" s="7">
        <f>BH53*1.98</f>
        <v>0</v>
      </c>
      <c r="BJ53" s="3"/>
      <c r="BK53" s="3"/>
      <c r="BL53" s="3"/>
      <c r="BM53" s="3"/>
      <c r="BN53" s="3"/>
      <c r="BO53" s="11">
        <f>SUM(BH53:BN53)-BH53</f>
        <v>0</v>
      </c>
      <c r="BP53" s="10"/>
      <c r="BQ53" s="7">
        <f>BP53*2.1</f>
        <v>0</v>
      </c>
      <c r="BR53" s="3"/>
      <c r="BS53" s="3"/>
      <c r="BT53" s="3"/>
      <c r="BU53" s="3"/>
      <c r="BV53" s="3"/>
      <c r="BW53" s="11">
        <f>SUM(BP53:BV53)-BP53</f>
        <v>0</v>
      </c>
      <c r="BX53" s="2"/>
      <c r="BY53" s="7">
        <f>(BX53)*2.1</f>
        <v>0</v>
      </c>
      <c r="BZ53" s="3"/>
      <c r="CA53" s="3"/>
      <c r="CB53" s="3"/>
      <c r="CC53" s="3"/>
      <c r="CD53" s="5"/>
      <c r="CE53" s="11">
        <f>SUM(BX53:CD53)-BX53</f>
        <v>0</v>
      </c>
      <c r="CF53" s="10"/>
      <c r="CG53" s="7">
        <f>CF53*2.1</f>
        <v>0</v>
      </c>
      <c r="CH53" s="3"/>
      <c r="CI53" s="3"/>
      <c r="CJ53" s="3"/>
      <c r="CK53" s="3"/>
      <c r="CL53" s="3"/>
      <c r="CM53" s="11">
        <f>SUM(CF53:CL53)-CF53</f>
        <v>0</v>
      </c>
      <c r="CN53" s="60">
        <f>AVERAGE(DC53:DG53)</f>
        <v>570.56799999999998</v>
      </c>
      <c r="CO53" s="77">
        <v>21</v>
      </c>
      <c r="CP53" s="2"/>
      <c r="CQ53" s="34">
        <f t="shared" si="118"/>
        <v>0</v>
      </c>
      <c r="CR53" s="34">
        <f t="shared" si="119"/>
        <v>0</v>
      </c>
      <c r="CS53" s="34">
        <f t="shared" si="104"/>
        <v>1328.2</v>
      </c>
      <c r="CT53" s="34">
        <f t="shared" si="105"/>
        <v>1524.6400000000003</v>
      </c>
      <c r="CU53" s="34">
        <f t="shared" si="106"/>
        <v>0</v>
      </c>
      <c r="CV53" s="34">
        <f t="shared" si="107"/>
        <v>0</v>
      </c>
      <c r="CW53" s="34">
        <f t="shared" si="108"/>
        <v>0</v>
      </c>
      <c r="CX53" s="34">
        <f t="shared" si="109"/>
        <v>0</v>
      </c>
      <c r="CY53" s="34">
        <f t="shared" si="110"/>
        <v>0</v>
      </c>
      <c r="CZ53" s="34">
        <f t="shared" si="111"/>
        <v>0</v>
      </c>
      <c r="DA53" s="34">
        <f t="shared" si="112"/>
        <v>0</v>
      </c>
      <c r="DC53" s="6">
        <f t="shared" si="113"/>
        <v>1524.6400000000003</v>
      </c>
      <c r="DD53" s="6">
        <f t="shared" si="114"/>
        <v>1328.2</v>
      </c>
      <c r="DE53" s="6">
        <f t="shared" si="115"/>
        <v>0</v>
      </c>
      <c r="DF53" s="6">
        <f t="shared" si="116"/>
        <v>0</v>
      </c>
      <c r="DG53" s="6">
        <f t="shared" si="117"/>
        <v>0</v>
      </c>
    </row>
    <row r="54" spans="1:111">
      <c r="A54" s="20" t="s">
        <v>75</v>
      </c>
      <c r="B54" s="107">
        <v>1962</v>
      </c>
      <c r="C54" s="22" t="s">
        <v>36</v>
      </c>
      <c r="D54" s="10"/>
      <c r="E54" s="7">
        <f>D54*2.1</f>
        <v>0</v>
      </c>
      <c r="F54" s="3"/>
      <c r="G54" s="3"/>
      <c r="H54" s="3"/>
      <c r="I54" s="3"/>
      <c r="J54" s="3"/>
      <c r="K54" s="11">
        <f>SUM(D54:J54)-D54</f>
        <v>0</v>
      </c>
      <c r="L54" s="10"/>
      <c r="M54" s="7">
        <f>L54*2.1</f>
        <v>0</v>
      </c>
      <c r="N54" s="3"/>
      <c r="O54" s="3"/>
      <c r="P54" s="3"/>
      <c r="Q54" s="3"/>
      <c r="R54" s="3"/>
      <c r="S54" s="11">
        <f>SUM(L54:R54)-L54</f>
        <v>0</v>
      </c>
      <c r="T54" s="2"/>
      <c r="U54" s="7">
        <f>T54*1.98</f>
        <v>0</v>
      </c>
      <c r="V54" s="3"/>
      <c r="W54" s="3"/>
      <c r="X54" s="3"/>
      <c r="Y54" s="3"/>
      <c r="Z54" s="5"/>
      <c r="AA54" s="11">
        <f>SUM(T54:Z54)-T54</f>
        <v>0</v>
      </c>
      <c r="AB54" s="2">
        <v>565</v>
      </c>
      <c r="AC54" s="7">
        <f>(AB54)*1.98</f>
        <v>1118.7</v>
      </c>
      <c r="AD54" s="3"/>
      <c r="AE54" s="3"/>
      <c r="AF54" s="3"/>
      <c r="AG54" s="3">
        <v>320</v>
      </c>
      <c r="AH54" s="5"/>
      <c r="AI54" s="11">
        <f>SUM(AB54:AH54)-AB54</f>
        <v>1438.7</v>
      </c>
      <c r="AJ54" s="2">
        <v>589</v>
      </c>
      <c r="AK54" s="7">
        <f>AJ54*1.98</f>
        <v>1166.22</v>
      </c>
      <c r="AL54" s="3"/>
      <c r="AM54" s="3"/>
      <c r="AN54" s="3"/>
      <c r="AO54" s="3">
        <v>210</v>
      </c>
      <c r="AP54" s="5"/>
      <c r="AQ54" s="11">
        <f>SUM(AJ54:AP54)-AJ54</f>
        <v>1376.22</v>
      </c>
      <c r="AR54" s="2"/>
      <c r="AS54" s="7">
        <f>AR54*1.98</f>
        <v>0</v>
      </c>
      <c r="AT54" s="3"/>
      <c r="AU54" s="3"/>
      <c r="AV54" s="3"/>
      <c r="AW54" s="3"/>
      <c r="AX54" s="5"/>
      <c r="AY54" s="11">
        <f>SUM(AR54:AX54)-AR54</f>
        <v>0</v>
      </c>
      <c r="AZ54" s="10"/>
      <c r="BA54" s="7">
        <f>AZ54*1.98</f>
        <v>0</v>
      </c>
      <c r="BB54" s="3"/>
      <c r="BC54" s="3"/>
      <c r="BD54" s="3"/>
      <c r="BE54" s="3"/>
      <c r="BF54" s="3"/>
      <c r="BG54" s="11">
        <f>SUM(AZ54:BF54)-AZ54</f>
        <v>0</v>
      </c>
      <c r="BH54" s="10"/>
      <c r="BI54" s="7">
        <f>BH54*1.98</f>
        <v>0</v>
      </c>
      <c r="BJ54" s="3"/>
      <c r="BK54" s="3"/>
      <c r="BL54" s="3"/>
      <c r="BM54" s="3"/>
      <c r="BN54" s="3"/>
      <c r="BO54" s="11">
        <f>SUM(BH54:BN54)-BH54</f>
        <v>0</v>
      </c>
      <c r="BP54" s="10"/>
      <c r="BQ54" s="7">
        <f>BP54*2.1</f>
        <v>0</v>
      </c>
      <c r="BR54" s="3"/>
      <c r="BS54" s="3"/>
      <c r="BT54" s="3"/>
      <c r="BU54" s="3"/>
      <c r="BV54" s="3"/>
      <c r="BW54" s="11">
        <f>SUM(BP54:BV54)-BP54</f>
        <v>0</v>
      </c>
      <c r="BX54" s="2"/>
      <c r="BY54" s="7">
        <f>(BX54)*2.1</f>
        <v>0</v>
      </c>
      <c r="BZ54" s="3"/>
      <c r="CA54" s="3"/>
      <c r="CB54" s="3"/>
      <c r="CC54" s="3"/>
      <c r="CD54" s="5"/>
      <c r="CE54" s="11">
        <f>SUM(BX54:CD54)-BX54</f>
        <v>0</v>
      </c>
      <c r="CF54" s="10"/>
      <c r="CG54" s="7">
        <f>CF54*2.1</f>
        <v>0</v>
      </c>
      <c r="CH54" s="3"/>
      <c r="CI54" s="3"/>
      <c r="CJ54" s="3"/>
      <c r="CK54" s="3"/>
      <c r="CL54" s="3"/>
      <c r="CM54" s="11">
        <f>SUM(CF54:CL54)-CF54</f>
        <v>0</v>
      </c>
      <c r="CN54" s="60">
        <f>AVERAGE(DC54:DG54)</f>
        <v>562.98400000000004</v>
      </c>
      <c r="CO54" s="77">
        <v>22</v>
      </c>
      <c r="CP54" s="2"/>
      <c r="CQ54" s="34">
        <f t="shared" si="118"/>
        <v>0</v>
      </c>
      <c r="CR54" s="34">
        <f t="shared" si="119"/>
        <v>0</v>
      </c>
      <c r="CS54" s="34">
        <f t="shared" si="104"/>
        <v>0</v>
      </c>
      <c r="CT54" s="34">
        <f t="shared" si="105"/>
        <v>1438.7</v>
      </c>
      <c r="CU54" s="34">
        <f t="shared" si="106"/>
        <v>1376.22</v>
      </c>
      <c r="CV54" s="34">
        <f t="shared" si="107"/>
        <v>0</v>
      </c>
      <c r="CW54" s="34">
        <f t="shared" si="108"/>
        <v>0</v>
      </c>
      <c r="CX54" s="34">
        <f t="shared" si="109"/>
        <v>0</v>
      </c>
      <c r="CY54" s="34">
        <f t="shared" si="110"/>
        <v>0</v>
      </c>
      <c r="CZ54" s="34">
        <f t="shared" si="111"/>
        <v>0</v>
      </c>
      <c r="DA54" s="34">
        <f t="shared" si="112"/>
        <v>0</v>
      </c>
      <c r="DC54" s="6">
        <f t="shared" si="113"/>
        <v>1438.7</v>
      </c>
      <c r="DD54" s="6">
        <f t="shared" si="114"/>
        <v>1376.22</v>
      </c>
      <c r="DE54" s="6">
        <f t="shared" si="115"/>
        <v>0</v>
      </c>
      <c r="DF54" s="6">
        <f t="shared" si="116"/>
        <v>0</v>
      </c>
      <c r="DG54" s="6">
        <f t="shared" si="117"/>
        <v>0</v>
      </c>
    </row>
    <row r="55" spans="1:111">
      <c r="A55" s="20" t="s">
        <v>73</v>
      </c>
      <c r="B55" s="107">
        <v>1949</v>
      </c>
      <c r="C55" s="22" t="s">
        <v>35</v>
      </c>
      <c r="D55" s="10"/>
      <c r="E55" s="7">
        <f>D55*2.1</f>
        <v>0</v>
      </c>
      <c r="F55" s="3"/>
      <c r="G55" s="3"/>
      <c r="H55" s="3"/>
      <c r="I55" s="3"/>
      <c r="J55" s="3"/>
      <c r="K55" s="11">
        <f>SUM(D55:J55)-D55</f>
        <v>0</v>
      </c>
      <c r="L55" s="10"/>
      <c r="M55" s="7">
        <f>L55*2.1</f>
        <v>0</v>
      </c>
      <c r="N55" s="3"/>
      <c r="O55" s="3"/>
      <c r="P55" s="3"/>
      <c r="Q55" s="3"/>
      <c r="R55" s="3"/>
      <c r="S55" s="11">
        <f>SUM(L55:R55)-L55</f>
        <v>0</v>
      </c>
      <c r="T55" s="2"/>
      <c r="U55" s="7">
        <f>T55*1.98</f>
        <v>0</v>
      </c>
      <c r="V55" s="3"/>
      <c r="W55" s="3"/>
      <c r="X55" s="3"/>
      <c r="Y55" s="3"/>
      <c r="Z55" s="5"/>
      <c r="AA55" s="11">
        <f>SUM(T55:Z55)-T55</f>
        <v>0</v>
      </c>
      <c r="AB55" s="2">
        <v>588</v>
      </c>
      <c r="AC55" s="7">
        <f>(AB55)*1.98</f>
        <v>1164.24</v>
      </c>
      <c r="AD55" s="3"/>
      <c r="AE55" s="3"/>
      <c r="AF55" s="3"/>
      <c r="AG55" s="3">
        <v>320</v>
      </c>
      <c r="AH55" s="5"/>
      <c r="AI55" s="11">
        <f>SUM(AB55:AH55)-AB55</f>
        <v>1484.2399999999998</v>
      </c>
      <c r="AJ55" s="2">
        <v>554</v>
      </c>
      <c r="AK55" s="7">
        <f>AJ55*1.98</f>
        <v>1096.92</v>
      </c>
      <c r="AL55" s="3"/>
      <c r="AM55" s="3"/>
      <c r="AN55" s="3">
        <v>10</v>
      </c>
      <c r="AO55" s="3">
        <v>210</v>
      </c>
      <c r="AP55" s="5"/>
      <c r="AQ55" s="11">
        <f>SUM(AJ55:AP55)-AJ55</f>
        <v>1316.92</v>
      </c>
      <c r="AR55" s="2"/>
      <c r="AS55" s="7">
        <f>AR55*1.98</f>
        <v>0</v>
      </c>
      <c r="AT55" s="3"/>
      <c r="AU55" s="3"/>
      <c r="AV55" s="3"/>
      <c r="AW55" s="3"/>
      <c r="AX55" s="5"/>
      <c r="AY55" s="11">
        <f>SUM(AR55:AX55)-AR55</f>
        <v>0</v>
      </c>
      <c r="AZ55" s="10"/>
      <c r="BA55" s="7">
        <f>AZ55*1.98</f>
        <v>0</v>
      </c>
      <c r="BB55" s="3"/>
      <c r="BC55" s="3"/>
      <c r="BD55" s="3"/>
      <c r="BE55" s="3"/>
      <c r="BF55" s="3"/>
      <c r="BG55" s="11">
        <f>SUM(AZ55:BF55)-AZ55</f>
        <v>0</v>
      </c>
      <c r="BH55" s="10"/>
      <c r="BI55" s="7">
        <f>BH55*1.98</f>
        <v>0</v>
      </c>
      <c r="BJ55" s="3"/>
      <c r="BK55" s="3"/>
      <c r="BL55" s="3"/>
      <c r="BM55" s="3"/>
      <c r="BN55" s="3"/>
      <c r="BO55" s="11">
        <f>SUM(BH55:BN55)-BH55</f>
        <v>0</v>
      </c>
      <c r="BP55" s="10"/>
      <c r="BQ55" s="7">
        <f>BP55*2.1</f>
        <v>0</v>
      </c>
      <c r="BR55" s="3"/>
      <c r="BS55" s="3"/>
      <c r="BT55" s="3"/>
      <c r="BU55" s="3"/>
      <c r="BV55" s="3"/>
      <c r="BW55" s="11">
        <f>SUM(BP55:BV55)-BP55</f>
        <v>0</v>
      </c>
      <c r="BX55" s="2"/>
      <c r="BY55" s="7">
        <f>(BX55)*2.1</f>
        <v>0</v>
      </c>
      <c r="BZ55" s="3"/>
      <c r="CA55" s="3"/>
      <c r="CB55" s="3"/>
      <c r="CC55" s="3"/>
      <c r="CD55" s="5"/>
      <c r="CE55" s="11">
        <f>SUM(BX55:CD55)-BX55</f>
        <v>0</v>
      </c>
      <c r="CF55" s="10"/>
      <c r="CG55" s="7">
        <f>CF55*2.1</f>
        <v>0</v>
      </c>
      <c r="CH55" s="3"/>
      <c r="CI55" s="3"/>
      <c r="CJ55" s="3"/>
      <c r="CK55" s="3"/>
      <c r="CL55" s="3"/>
      <c r="CM55" s="11">
        <f>SUM(CF55:CL55)-CF55</f>
        <v>0</v>
      </c>
      <c r="CN55" s="60">
        <f>AVERAGE(DC55:DG55)</f>
        <v>560.23199999999997</v>
      </c>
      <c r="CO55" s="77">
        <v>23</v>
      </c>
      <c r="CP55" s="2"/>
      <c r="CQ55" s="34">
        <f t="shared" si="118"/>
        <v>0</v>
      </c>
      <c r="CR55" s="34">
        <f t="shared" si="119"/>
        <v>0</v>
      </c>
      <c r="CS55" s="34">
        <f t="shared" si="104"/>
        <v>0</v>
      </c>
      <c r="CT55" s="34">
        <f t="shared" si="105"/>
        <v>1484.2399999999998</v>
      </c>
      <c r="CU55" s="34">
        <f t="shared" si="106"/>
        <v>1316.92</v>
      </c>
      <c r="CV55" s="34">
        <f t="shared" si="107"/>
        <v>0</v>
      </c>
      <c r="CW55" s="34">
        <f t="shared" si="108"/>
        <v>0</v>
      </c>
      <c r="CX55" s="34">
        <f t="shared" si="109"/>
        <v>0</v>
      </c>
      <c r="CY55" s="34">
        <f t="shared" si="110"/>
        <v>0</v>
      </c>
      <c r="CZ55" s="34">
        <f t="shared" si="111"/>
        <v>0</v>
      </c>
      <c r="DA55" s="34">
        <f t="shared" si="112"/>
        <v>0</v>
      </c>
      <c r="DC55" s="6">
        <f t="shared" si="113"/>
        <v>1484.2399999999998</v>
      </c>
      <c r="DD55" s="6">
        <f t="shared" si="114"/>
        <v>1316.92</v>
      </c>
      <c r="DE55" s="6">
        <f t="shared" si="115"/>
        <v>0</v>
      </c>
      <c r="DF55" s="6">
        <f t="shared" si="116"/>
        <v>0</v>
      </c>
      <c r="DG55" s="6">
        <f t="shared" si="117"/>
        <v>0</v>
      </c>
    </row>
    <row r="56" spans="1:111">
      <c r="A56" s="20" t="s">
        <v>81</v>
      </c>
      <c r="B56" s="107">
        <v>1964</v>
      </c>
      <c r="C56" s="22" t="s">
        <v>33</v>
      </c>
      <c r="D56" s="10"/>
      <c r="E56" s="7">
        <f>D56*2.1</f>
        <v>0</v>
      </c>
      <c r="F56" s="3"/>
      <c r="G56" s="3"/>
      <c r="H56" s="3"/>
      <c r="I56" s="3"/>
      <c r="J56" s="3"/>
      <c r="K56" s="11">
        <f>SUM(D56:J56)-D56</f>
        <v>0</v>
      </c>
      <c r="L56" s="10"/>
      <c r="M56" s="7">
        <f>L56*2.1</f>
        <v>0</v>
      </c>
      <c r="N56" s="3"/>
      <c r="O56" s="3"/>
      <c r="P56" s="3"/>
      <c r="Q56" s="3"/>
      <c r="R56" s="3"/>
      <c r="S56" s="11">
        <f>SUM(L56:R56)-L56</f>
        <v>0</v>
      </c>
      <c r="T56" s="2"/>
      <c r="U56" s="7">
        <f>T56*1.98</f>
        <v>0</v>
      </c>
      <c r="V56" s="3"/>
      <c r="W56" s="3"/>
      <c r="X56" s="3"/>
      <c r="Y56" s="3"/>
      <c r="Z56" s="5"/>
      <c r="AA56" s="11">
        <f>SUM(T56:Z56)-T56</f>
        <v>0</v>
      </c>
      <c r="AB56" s="2">
        <v>565</v>
      </c>
      <c r="AC56" s="7">
        <f>(AB56)*1.98</f>
        <v>1118.7</v>
      </c>
      <c r="AD56" s="3"/>
      <c r="AE56" s="3"/>
      <c r="AF56" s="3"/>
      <c r="AG56" s="3">
        <v>320</v>
      </c>
      <c r="AH56" s="5"/>
      <c r="AI56" s="11">
        <f>SUM(AB56:AH56)-AB56</f>
        <v>1438.7</v>
      </c>
      <c r="AJ56" s="2"/>
      <c r="AK56" s="7">
        <f>AJ56*1.98</f>
        <v>0</v>
      </c>
      <c r="AL56" s="3"/>
      <c r="AM56" s="3"/>
      <c r="AN56" s="3"/>
      <c r="AO56" s="3"/>
      <c r="AP56" s="5"/>
      <c r="AQ56" s="11">
        <f>SUM(AJ56:AP56)-AJ56</f>
        <v>0</v>
      </c>
      <c r="AR56" s="2">
        <v>544</v>
      </c>
      <c r="AS56" s="7">
        <f>AR56*1.98</f>
        <v>1077.1199999999999</v>
      </c>
      <c r="AT56" s="3"/>
      <c r="AU56" s="3"/>
      <c r="AV56" s="3"/>
      <c r="AW56" s="3">
        <v>220</v>
      </c>
      <c r="AX56" s="5"/>
      <c r="AY56" s="11">
        <f>SUM(AR56:AX56)-AR56</f>
        <v>1297.1199999999999</v>
      </c>
      <c r="AZ56" s="10"/>
      <c r="BA56" s="7">
        <f>AZ56*1.98</f>
        <v>0</v>
      </c>
      <c r="BB56" s="3"/>
      <c r="BC56" s="3"/>
      <c r="BD56" s="3"/>
      <c r="BE56" s="3"/>
      <c r="BF56" s="3"/>
      <c r="BG56" s="11">
        <f>SUM(AZ56:BF56)-AZ56</f>
        <v>0</v>
      </c>
      <c r="BH56" s="10"/>
      <c r="BI56" s="7">
        <f>BH56*1.98</f>
        <v>0</v>
      </c>
      <c r="BJ56" s="3"/>
      <c r="BK56" s="3"/>
      <c r="BL56" s="3"/>
      <c r="BM56" s="3"/>
      <c r="BN56" s="3"/>
      <c r="BO56" s="11">
        <f>SUM(BH56:BN56)-BH56</f>
        <v>0</v>
      </c>
      <c r="BP56" s="10"/>
      <c r="BQ56" s="7">
        <f>BP56*2.1</f>
        <v>0</v>
      </c>
      <c r="BR56" s="3"/>
      <c r="BS56" s="3"/>
      <c r="BT56" s="3"/>
      <c r="BU56" s="3"/>
      <c r="BV56" s="3"/>
      <c r="BW56" s="11">
        <f>SUM(BP56:BV56)-BP56</f>
        <v>0</v>
      </c>
      <c r="BX56" s="2"/>
      <c r="BY56" s="7">
        <f>(BX56)*2.1</f>
        <v>0</v>
      </c>
      <c r="BZ56" s="3"/>
      <c r="CA56" s="3"/>
      <c r="CB56" s="3"/>
      <c r="CC56" s="3"/>
      <c r="CD56" s="5"/>
      <c r="CE56" s="11">
        <f>SUM(BX56:CD56)-BX56</f>
        <v>0</v>
      </c>
      <c r="CF56" s="10"/>
      <c r="CG56" s="7">
        <f>CF56*2.1</f>
        <v>0</v>
      </c>
      <c r="CH56" s="3"/>
      <c r="CI56" s="3"/>
      <c r="CJ56" s="3"/>
      <c r="CK56" s="3"/>
      <c r="CL56" s="3"/>
      <c r="CM56" s="11">
        <f>SUM(CF56:CL56)-CF56</f>
        <v>0</v>
      </c>
      <c r="CN56" s="60">
        <f>AVERAGE(DC56:DG56)</f>
        <v>547.16399999999999</v>
      </c>
      <c r="CO56" s="77">
        <v>24</v>
      </c>
      <c r="CP56" s="2"/>
      <c r="CQ56" s="34">
        <f t="shared" si="118"/>
        <v>0</v>
      </c>
      <c r="CR56" s="34">
        <f t="shared" si="119"/>
        <v>0</v>
      </c>
      <c r="CS56" s="34">
        <f t="shared" si="104"/>
        <v>0</v>
      </c>
      <c r="CT56" s="34">
        <f t="shared" si="105"/>
        <v>1438.7</v>
      </c>
      <c r="CU56" s="34">
        <f t="shared" si="106"/>
        <v>0</v>
      </c>
      <c r="CV56" s="34">
        <f t="shared" si="107"/>
        <v>1297.1199999999999</v>
      </c>
      <c r="CW56" s="34">
        <f t="shared" si="108"/>
        <v>0</v>
      </c>
      <c r="CX56" s="34">
        <f t="shared" si="109"/>
        <v>0</v>
      </c>
      <c r="CY56" s="34">
        <f t="shared" si="110"/>
        <v>0</v>
      </c>
      <c r="CZ56" s="34">
        <f t="shared" si="111"/>
        <v>0</v>
      </c>
      <c r="DA56" s="34">
        <f t="shared" si="112"/>
        <v>0</v>
      </c>
      <c r="DC56" s="6">
        <f t="shared" si="113"/>
        <v>1438.7</v>
      </c>
      <c r="DD56" s="6">
        <f t="shared" si="114"/>
        <v>1297.1199999999999</v>
      </c>
      <c r="DE56" s="6">
        <f t="shared" si="115"/>
        <v>0</v>
      </c>
      <c r="DF56" s="6">
        <f t="shared" si="116"/>
        <v>0</v>
      </c>
      <c r="DG56" s="6">
        <f t="shared" si="117"/>
        <v>0</v>
      </c>
    </row>
    <row r="57" spans="1:111">
      <c r="A57" s="20" t="s">
        <v>69</v>
      </c>
      <c r="B57" s="107">
        <v>1973</v>
      </c>
      <c r="C57" s="22" t="s">
        <v>33</v>
      </c>
      <c r="D57" s="10"/>
      <c r="E57" s="7">
        <f>D57*2.1</f>
        <v>0</v>
      </c>
      <c r="F57" s="3"/>
      <c r="G57" s="3"/>
      <c r="H57" s="3"/>
      <c r="I57" s="3"/>
      <c r="J57" s="3"/>
      <c r="K57" s="11">
        <f>SUM(D57:J57)-D57</f>
        <v>0</v>
      </c>
      <c r="L57" s="10"/>
      <c r="M57" s="7">
        <f>L57*2.1</f>
        <v>0</v>
      </c>
      <c r="N57" s="3"/>
      <c r="O57" s="3"/>
      <c r="P57" s="3"/>
      <c r="Q57" s="3"/>
      <c r="R57" s="3"/>
      <c r="S57" s="11">
        <f>SUM(L57:R57)-L57</f>
        <v>0</v>
      </c>
      <c r="T57" s="2">
        <v>558</v>
      </c>
      <c r="U57" s="7">
        <f>T57*1.98</f>
        <v>1104.8399999999999</v>
      </c>
      <c r="V57" s="3"/>
      <c r="W57" s="3"/>
      <c r="X57" s="3">
        <v>10</v>
      </c>
      <c r="Y57" s="3">
        <v>80</v>
      </c>
      <c r="Z57" s="5"/>
      <c r="AA57" s="11">
        <f>SUM(T57:Z57)-T57</f>
        <v>1194.8399999999999</v>
      </c>
      <c r="AB57" s="2">
        <v>608</v>
      </c>
      <c r="AC57" s="7">
        <f>(AB57)*1.98</f>
        <v>1203.8399999999999</v>
      </c>
      <c r="AD57" s="3"/>
      <c r="AE57" s="3"/>
      <c r="AF57" s="3"/>
      <c r="AG57" s="3">
        <v>320</v>
      </c>
      <c r="AH57" s="5"/>
      <c r="AI57" s="11">
        <f>SUM(AB57:AH57)-AB57</f>
        <v>1523.8400000000001</v>
      </c>
      <c r="AJ57" s="2"/>
      <c r="AK57" s="7">
        <f>AJ57*1.98</f>
        <v>0</v>
      </c>
      <c r="AL57" s="3"/>
      <c r="AM57" s="3"/>
      <c r="AN57" s="3"/>
      <c r="AO57" s="3"/>
      <c r="AP57" s="5"/>
      <c r="AQ57" s="11">
        <f>SUM(AJ57:AP57)-AJ57</f>
        <v>0</v>
      </c>
      <c r="AR57" s="2"/>
      <c r="AS57" s="7">
        <f>AR57*1.98</f>
        <v>0</v>
      </c>
      <c r="AT57" s="3"/>
      <c r="AU57" s="3"/>
      <c r="AV57" s="3"/>
      <c r="AW57" s="3"/>
      <c r="AX57" s="5"/>
      <c r="AY57" s="11">
        <f>SUM(AR57:AX57)-AR57</f>
        <v>0</v>
      </c>
      <c r="AZ57" s="10"/>
      <c r="BA57" s="7">
        <f>AZ57*1.98</f>
        <v>0</v>
      </c>
      <c r="BB57" s="3"/>
      <c r="BC57" s="3"/>
      <c r="BD57" s="3"/>
      <c r="BE57" s="3"/>
      <c r="BF57" s="3"/>
      <c r="BG57" s="11">
        <f>SUM(AZ57:BF57)-AZ57</f>
        <v>0</v>
      </c>
      <c r="BH57" s="10"/>
      <c r="BI57" s="7">
        <f>BH57*1.98</f>
        <v>0</v>
      </c>
      <c r="BJ57" s="3"/>
      <c r="BK57" s="3"/>
      <c r="BL57" s="3"/>
      <c r="BM57" s="3"/>
      <c r="BN57" s="3"/>
      <c r="BO57" s="11">
        <f>SUM(BH57:BN57)-BH57</f>
        <v>0</v>
      </c>
      <c r="BP57" s="10"/>
      <c r="BQ57" s="7">
        <f>BP57*2.1</f>
        <v>0</v>
      </c>
      <c r="BR57" s="3"/>
      <c r="BS57" s="3"/>
      <c r="BT57" s="3"/>
      <c r="BU57" s="3"/>
      <c r="BV57" s="3"/>
      <c r="BW57" s="11">
        <f>SUM(BP57:BV57)-BP57</f>
        <v>0</v>
      </c>
      <c r="BX57" s="2"/>
      <c r="BY57" s="7">
        <f>(BX57)*2.1</f>
        <v>0</v>
      </c>
      <c r="BZ57" s="3"/>
      <c r="CA57" s="3"/>
      <c r="CB57" s="3"/>
      <c r="CC57" s="3"/>
      <c r="CD57" s="5"/>
      <c r="CE57" s="11">
        <f>SUM(BX57:CD57)-BX57</f>
        <v>0</v>
      </c>
      <c r="CF57" s="10"/>
      <c r="CG57" s="7">
        <f>CF57*2.1</f>
        <v>0</v>
      </c>
      <c r="CH57" s="3"/>
      <c r="CI57" s="3"/>
      <c r="CJ57" s="3"/>
      <c r="CK57" s="3"/>
      <c r="CL57" s="3"/>
      <c r="CM57" s="11">
        <f>SUM(CF57:CL57)-CF57</f>
        <v>0</v>
      </c>
      <c r="CN57" s="60">
        <f>AVERAGE(DC57:DG57)</f>
        <v>543.7360000000001</v>
      </c>
      <c r="CO57" s="77">
        <v>25</v>
      </c>
      <c r="CP57" s="2"/>
      <c r="CQ57" s="34">
        <f t="shared" si="118"/>
        <v>0</v>
      </c>
      <c r="CR57" s="34">
        <f t="shared" si="119"/>
        <v>0</v>
      </c>
      <c r="CS57" s="34">
        <f t="shared" si="104"/>
        <v>1194.8399999999999</v>
      </c>
      <c r="CT57" s="34">
        <f t="shared" si="105"/>
        <v>1523.8400000000001</v>
      </c>
      <c r="CU57" s="34">
        <f t="shared" si="106"/>
        <v>0</v>
      </c>
      <c r="CV57" s="34">
        <f t="shared" si="107"/>
        <v>0</v>
      </c>
      <c r="CW57" s="34">
        <f t="shared" si="108"/>
        <v>0</v>
      </c>
      <c r="CX57" s="34">
        <f t="shared" si="109"/>
        <v>0</v>
      </c>
      <c r="CY57" s="34">
        <f t="shared" si="110"/>
        <v>0</v>
      </c>
      <c r="CZ57" s="34">
        <f t="shared" si="111"/>
        <v>0</v>
      </c>
      <c r="DA57" s="34">
        <f t="shared" si="112"/>
        <v>0</v>
      </c>
      <c r="DC57" s="6">
        <f t="shared" si="113"/>
        <v>1523.8400000000001</v>
      </c>
      <c r="DD57" s="6">
        <f t="shared" si="114"/>
        <v>1194.8399999999999</v>
      </c>
      <c r="DE57" s="6">
        <f t="shared" si="115"/>
        <v>0</v>
      </c>
      <c r="DF57" s="6">
        <f t="shared" si="116"/>
        <v>0</v>
      </c>
      <c r="DG57" s="6">
        <f t="shared" si="117"/>
        <v>0</v>
      </c>
    </row>
    <row r="58" spans="1:111">
      <c r="A58" s="20" t="s">
        <v>90</v>
      </c>
      <c r="B58" s="107">
        <v>1971</v>
      </c>
      <c r="C58" s="22" t="s">
        <v>91</v>
      </c>
      <c r="D58" s="10"/>
      <c r="E58" s="7">
        <f>D58*2.1</f>
        <v>0</v>
      </c>
      <c r="F58" s="3"/>
      <c r="G58" s="3"/>
      <c r="H58" s="3"/>
      <c r="I58" s="3"/>
      <c r="J58" s="3"/>
      <c r="K58" s="11">
        <f>SUM(D58:J58)-D58</f>
        <v>0</v>
      </c>
      <c r="L58" s="10"/>
      <c r="M58" s="7">
        <f>L58*2.1</f>
        <v>0</v>
      </c>
      <c r="N58" s="3"/>
      <c r="O58" s="3"/>
      <c r="P58" s="3"/>
      <c r="Q58" s="3"/>
      <c r="R58" s="3"/>
      <c r="S58" s="11">
        <f>SUM(L58:R58)-L58</f>
        <v>0</v>
      </c>
      <c r="T58" s="2"/>
      <c r="U58" s="7">
        <f>T58*1.98</f>
        <v>0</v>
      </c>
      <c r="V58" s="3"/>
      <c r="W58" s="3"/>
      <c r="X58" s="3"/>
      <c r="Y58" s="3"/>
      <c r="Z58" s="5"/>
      <c r="AA58" s="11">
        <f>SUM(T58:Z58)-T58</f>
        <v>0</v>
      </c>
      <c r="AB58" s="2">
        <v>547</v>
      </c>
      <c r="AC58" s="7">
        <f>(AB58)*1.98</f>
        <v>1083.06</v>
      </c>
      <c r="AD58" s="3"/>
      <c r="AE58" s="3"/>
      <c r="AF58" s="3"/>
      <c r="AG58" s="3">
        <v>320</v>
      </c>
      <c r="AH58" s="5"/>
      <c r="AI58" s="11">
        <f>SUM(AB58:AH58)-AB58</f>
        <v>1403.06</v>
      </c>
      <c r="AJ58" s="2">
        <v>530</v>
      </c>
      <c r="AK58" s="7">
        <f>AJ58*1.98</f>
        <v>1049.4000000000001</v>
      </c>
      <c r="AL58" s="3"/>
      <c r="AM58" s="3"/>
      <c r="AN58" s="3"/>
      <c r="AO58" s="3">
        <v>210</v>
      </c>
      <c r="AP58" s="5"/>
      <c r="AQ58" s="11">
        <f>SUM(AJ58:AP58)-AJ58</f>
        <v>1259.4000000000001</v>
      </c>
      <c r="AR58" s="2"/>
      <c r="AS58" s="7">
        <f>AR58*1.98</f>
        <v>0</v>
      </c>
      <c r="AT58" s="3"/>
      <c r="AU58" s="3"/>
      <c r="AV58" s="3"/>
      <c r="AW58" s="3"/>
      <c r="AX58" s="5"/>
      <c r="AY58" s="11">
        <f>SUM(AR58:AX58)-AR58</f>
        <v>0</v>
      </c>
      <c r="AZ58" s="10"/>
      <c r="BA58" s="7">
        <f>AZ58*1.98</f>
        <v>0</v>
      </c>
      <c r="BB58" s="3"/>
      <c r="BC58" s="3"/>
      <c r="BD58" s="3"/>
      <c r="BE58" s="3"/>
      <c r="BF58" s="3"/>
      <c r="BG58" s="11">
        <f>SUM(AZ58:BF58)-AZ58</f>
        <v>0</v>
      </c>
      <c r="BH58" s="10"/>
      <c r="BI58" s="7">
        <f>BH58*1.98</f>
        <v>0</v>
      </c>
      <c r="BJ58" s="3"/>
      <c r="BK58" s="3"/>
      <c r="BL58" s="3"/>
      <c r="BM58" s="3"/>
      <c r="BN58" s="3"/>
      <c r="BO58" s="11">
        <f>SUM(BH58:BN58)-BH58</f>
        <v>0</v>
      </c>
      <c r="BP58" s="10"/>
      <c r="BQ58" s="7">
        <f>BP58*2.1</f>
        <v>0</v>
      </c>
      <c r="BR58" s="3"/>
      <c r="BS58" s="3"/>
      <c r="BT58" s="3"/>
      <c r="BU58" s="3"/>
      <c r="BV58" s="3"/>
      <c r="BW58" s="11">
        <f>SUM(BP58:BV58)-BP58</f>
        <v>0</v>
      </c>
      <c r="BX58" s="2"/>
      <c r="BY58" s="7">
        <f>(BX58)*2.1</f>
        <v>0</v>
      </c>
      <c r="BZ58" s="3"/>
      <c r="CA58" s="3"/>
      <c r="CB58" s="3"/>
      <c r="CC58" s="3"/>
      <c r="CD58" s="5"/>
      <c r="CE58" s="11">
        <f>SUM(BX58:CD58)-BX58</f>
        <v>0</v>
      </c>
      <c r="CF58" s="10"/>
      <c r="CG58" s="7">
        <f>CF58*2.1</f>
        <v>0</v>
      </c>
      <c r="CH58" s="3"/>
      <c r="CI58" s="3"/>
      <c r="CJ58" s="3"/>
      <c r="CK58" s="3"/>
      <c r="CL58" s="3"/>
      <c r="CM58" s="11">
        <f>SUM(CF58:CL58)-CF58</f>
        <v>0</v>
      </c>
      <c r="CN58" s="60">
        <f>AVERAGE(DC58:DG58)</f>
        <v>532.49199999999996</v>
      </c>
      <c r="CO58" s="77">
        <v>26</v>
      </c>
      <c r="CP58" s="2"/>
      <c r="CQ58" s="34">
        <f t="shared" si="118"/>
        <v>0</v>
      </c>
      <c r="CR58" s="34">
        <f t="shared" si="119"/>
        <v>0</v>
      </c>
      <c r="CS58" s="34">
        <f t="shared" si="104"/>
        <v>0</v>
      </c>
      <c r="CT58" s="34">
        <f t="shared" si="105"/>
        <v>1403.06</v>
      </c>
      <c r="CU58" s="34">
        <f t="shared" si="106"/>
        <v>1259.4000000000001</v>
      </c>
      <c r="CV58" s="34">
        <f t="shared" si="107"/>
        <v>0</v>
      </c>
      <c r="CW58" s="34">
        <f t="shared" si="108"/>
        <v>0</v>
      </c>
      <c r="CX58" s="34">
        <f t="shared" si="109"/>
        <v>0</v>
      </c>
      <c r="CY58" s="34">
        <f t="shared" si="110"/>
        <v>0</v>
      </c>
      <c r="CZ58" s="34">
        <f t="shared" si="111"/>
        <v>0</v>
      </c>
      <c r="DA58" s="34">
        <f t="shared" si="112"/>
        <v>0</v>
      </c>
      <c r="DC58" s="6">
        <f t="shared" si="113"/>
        <v>1403.06</v>
      </c>
      <c r="DD58" s="6">
        <f t="shared" si="114"/>
        <v>1259.4000000000001</v>
      </c>
      <c r="DE58" s="6">
        <f t="shared" si="115"/>
        <v>0</v>
      </c>
      <c r="DF58" s="6">
        <f t="shared" si="116"/>
        <v>0</v>
      </c>
      <c r="DG58" s="6">
        <f t="shared" si="117"/>
        <v>0</v>
      </c>
    </row>
    <row r="59" spans="1:111">
      <c r="A59" s="20" t="s">
        <v>177</v>
      </c>
      <c r="B59" s="107">
        <v>1992</v>
      </c>
      <c r="C59" s="22" t="s">
        <v>33</v>
      </c>
      <c r="D59" s="10">
        <v>511</v>
      </c>
      <c r="E59" s="7">
        <f>D59*2.1</f>
        <v>1073.1000000000001</v>
      </c>
      <c r="F59" s="3"/>
      <c r="G59" s="3"/>
      <c r="H59" s="3"/>
      <c r="I59" s="3">
        <v>220</v>
      </c>
      <c r="J59" s="3"/>
      <c r="K59" s="11">
        <f>SUM(D59:J59)-D59</f>
        <v>1293.1000000000001</v>
      </c>
      <c r="L59" s="10"/>
      <c r="M59" s="7">
        <f>L59*2.1</f>
        <v>0</v>
      </c>
      <c r="N59" s="3"/>
      <c r="O59" s="3"/>
      <c r="P59" s="3"/>
      <c r="Q59" s="3"/>
      <c r="R59" s="3"/>
      <c r="S59" s="11">
        <f>SUM(L59:R59)-L59</f>
        <v>0</v>
      </c>
      <c r="T59" s="2"/>
      <c r="U59" s="7">
        <f>T59*1.98</f>
        <v>0</v>
      </c>
      <c r="V59" s="3"/>
      <c r="W59" s="3"/>
      <c r="X59" s="3"/>
      <c r="Y59" s="3"/>
      <c r="Z59" s="5"/>
      <c r="AA59" s="11">
        <f>SUM(T59:Z59)-T59</f>
        <v>0</v>
      </c>
      <c r="AB59" s="2">
        <v>406</v>
      </c>
      <c r="AC59" s="7">
        <f>(AB59)*1.98</f>
        <v>803.88</v>
      </c>
      <c r="AD59" s="3"/>
      <c r="AE59" s="3"/>
      <c r="AF59" s="3"/>
      <c r="AG59" s="3">
        <v>320</v>
      </c>
      <c r="AH59" s="5"/>
      <c r="AI59" s="11">
        <f>SUM(AB59:AH59)-AB59</f>
        <v>1123.8800000000001</v>
      </c>
      <c r="AJ59" s="2"/>
      <c r="AK59" s="7">
        <f>AJ59*1.98</f>
        <v>0</v>
      </c>
      <c r="AL59" s="3"/>
      <c r="AM59" s="3"/>
      <c r="AN59" s="3"/>
      <c r="AO59" s="3"/>
      <c r="AP59" s="5"/>
      <c r="AQ59" s="11">
        <f>SUM(AJ59:AP59)-AJ59</f>
        <v>0</v>
      </c>
      <c r="AR59" s="2"/>
      <c r="AS59" s="7">
        <f>AR59*1.98</f>
        <v>0</v>
      </c>
      <c r="AT59" s="3"/>
      <c r="AU59" s="3"/>
      <c r="AV59" s="3"/>
      <c r="AW59" s="3"/>
      <c r="AX59" s="5"/>
      <c r="AY59" s="11">
        <f>SUM(AR59:AX59)-AR59</f>
        <v>0</v>
      </c>
      <c r="AZ59" s="10"/>
      <c r="BA59" s="7">
        <f>AZ59*1.98</f>
        <v>0</v>
      </c>
      <c r="BB59" s="3"/>
      <c r="BC59" s="3"/>
      <c r="BD59" s="3"/>
      <c r="BE59" s="3"/>
      <c r="BF59" s="3"/>
      <c r="BG59" s="11">
        <f>SUM(AZ59:BF59)-AZ59</f>
        <v>0</v>
      </c>
      <c r="BH59" s="10"/>
      <c r="BI59" s="7">
        <f>BH59*1.98</f>
        <v>0</v>
      </c>
      <c r="BJ59" s="3"/>
      <c r="BK59" s="3"/>
      <c r="BL59" s="3"/>
      <c r="BM59" s="3"/>
      <c r="BN59" s="3"/>
      <c r="BO59" s="11">
        <f>SUM(BH59:BN59)-BH59</f>
        <v>0</v>
      </c>
      <c r="BP59" s="10"/>
      <c r="BQ59" s="7">
        <f>BP59*2.1</f>
        <v>0</v>
      </c>
      <c r="BR59" s="3"/>
      <c r="BS59" s="3"/>
      <c r="BT59" s="3"/>
      <c r="BU59" s="3"/>
      <c r="BV59" s="3"/>
      <c r="BW59" s="11">
        <f>SUM(BP59:BV59)-BP59</f>
        <v>0</v>
      </c>
      <c r="BX59" s="2"/>
      <c r="BY59" s="7">
        <f>(BX59)*2.1</f>
        <v>0</v>
      </c>
      <c r="BZ59" s="3"/>
      <c r="CA59" s="3"/>
      <c r="CB59" s="3"/>
      <c r="CC59" s="3"/>
      <c r="CD59" s="5"/>
      <c r="CE59" s="11">
        <f>SUM(BX59:CD59)-BX59</f>
        <v>0</v>
      </c>
      <c r="CF59" s="10"/>
      <c r="CG59" s="7">
        <f>CF59*2.1</f>
        <v>0</v>
      </c>
      <c r="CH59" s="3"/>
      <c r="CI59" s="3"/>
      <c r="CJ59" s="3"/>
      <c r="CK59" s="3"/>
      <c r="CL59" s="3"/>
      <c r="CM59" s="11">
        <f>SUM(CF59:CL59)-CF59</f>
        <v>0</v>
      </c>
      <c r="CN59" s="60">
        <f>AVERAGE(DC59:DG59)</f>
        <v>483.39600000000007</v>
      </c>
      <c r="CO59" s="77">
        <v>27</v>
      </c>
      <c r="CP59" s="2"/>
      <c r="CQ59" s="34">
        <f t="shared" si="118"/>
        <v>1293.1000000000001</v>
      </c>
      <c r="CR59" s="34">
        <f t="shared" si="119"/>
        <v>0</v>
      </c>
      <c r="CS59" s="34">
        <f t="shared" si="104"/>
        <v>0</v>
      </c>
      <c r="CT59" s="34">
        <f t="shared" si="105"/>
        <v>1123.8800000000001</v>
      </c>
      <c r="CU59" s="34">
        <f t="shared" si="106"/>
        <v>0</v>
      </c>
      <c r="CV59" s="34">
        <f t="shared" si="107"/>
        <v>0</v>
      </c>
      <c r="CW59" s="34">
        <f t="shared" si="108"/>
        <v>0</v>
      </c>
      <c r="CX59" s="34">
        <f t="shared" si="109"/>
        <v>0</v>
      </c>
      <c r="CY59" s="34">
        <f t="shared" si="110"/>
        <v>0</v>
      </c>
      <c r="CZ59" s="34">
        <f t="shared" si="111"/>
        <v>0</v>
      </c>
      <c r="DA59" s="34">
        <f t="shared" si="112"/>
        <v>0</v>
      </c>
      <c r="DC59" s="6">
        <f t="shared" si="113"/>
        <v>1293.1000000000001</v>
      </c>
      <c r="DD59" s="6">
        <f t="shared" si="114"/>
        <v>1123.8800000000001</v>
      </c>
      <c r="DE59" s="6">
        <f t="shared" si="115"/>
        <v>0</v>
      </c>
      <c r="DF59" s="6">
        <f t="shared" si="116"/>
        <v>0</v>
      </c>
      <c r="DG59" s="6">
        <f t="shared" si="117"/>
        <v>0</v>
      </c>
    </row>
    <row r="60" spans="1:111">
      <c r="A60" s="20" t="s">
        <v>136</v>
      </c>
      <c r="B60" s="107">
        <v>1977</v>
      </c>
      <c r="C60" s="22" t="s">
        <v>33</v>
      </c>
      <c r="D60" s="10"/>
      <c r="E60" s="7">
        <f>D60*2.1</f>
        <v>0</v>
      </c>
      <c r="F60" s="3"/>
      <c r="G60" s="3"/>
      <c r="H60" s="3"/>
      <c r="I60" s="3"/>
      <c r="J60" s="3"/>
      <c r="K60" s="11">
        <f>SUM(D60:J60)-D60</f>
        <v>0</v>
      </c>
      <c r="L60" s="10"/>
      <c r="M60" s="7">
        <f>L60*2.1</f>
        <v>0</v>
      </c>
      <c r="N60" s="3"/>
      <c r="O60" s="3"/>
      <c r="P60" s="3"/>
      <c r="Q60" s="3"/>
      <c r="R60" s="3"/>
      <c r="S60" s="11">
        <f>SUM(L60:R60)-L60</f>
        <v>0</v>
      </c>
      <c r="T60" s="2"/>
      <c r="U60" s="7">
        <f>T60*1.98</f>
        <v>0</v>
      </c>
      <c r="V60" s="3"/>
      <c r="W60" s="3"/>
      <c r="X60" s="3"/>
      <c r="Y60" s="3"/>
      <c r="Z60" s="5"/>
      <c r="AA60" s="11">
        <f>SUM(T60:Z60)-T60</f>
        <v>0</v>
      </c>
      <c r="AB60" s="2">
        <v>436</v>
      </c>
      <c r="AC60" s="7">
        <f>(AB60)*1.98</f>
        <v>863.28</v>
      </c>
      <c r="AD60" s="3"/>
      <c r="AE60" s="3"/>
      <c r="AF60" s="3"/>
      <c r="AG60" s="3">
        <v>320</v>
      </c>
      <c r="AH60" s="5"/>
      <c r="AI60" s="11">
        <f>SUM(AB60:AH60)-AB60</f>
        <v>1183.28</v>
      </c>
      <c r="AJ60" s="2"/>
      <c r="AK60" s="7">
        <f>AJ60*1.98</f>
        <v>0</v>
      </c>
      <c r="AL60" s="3"/>
      <c r="AM60" s="3"/>
      <c r="AN60" s="3"/>
      <c r="AO60" s="3"/>
      <c r="AP60" s="5"/>
      <c r="AQ60" s="11">
        <f>SUM(AJ60:AP60)-AJ60</f>
        <v>0</v>
      </c>
      <c r="AR60" s="2">
        <v>501</v>
      </c>
      <c r="AS60" s="7">
        <f>AR60*1.98</f>
        <v>991.98</v>
      </c>
      <c r="AT60" s="3"/>
      <c r="AU60" s="3"/>
      <c r="AV60" s="3"/>
      <c r="AW60" s="3">
        <v>220</v>
      </c>
      <c r="AX60" s="5"/>
      <c r="AY60" s="11">
        <f>SUM(AR60:AX60)-AR60</f>
        <v>1211.98</v>
      </c>
      <c r="AZ60" s="10"/>
      <c r="BA60" s="7">
        <f>AZ60*1.98</f>
        <v>0</v>
      </c>
      <c r="BB60" s="3"/>
      <c r="BC60" s="3"/>
      <c r="BD60" s="3"/>
      <c r="BE60" s="3"/>
      <c r="BF60" s="3"/>
      <c r="BG60" s="11">
        <f>SUM(AZ60:BF60)-AZ60</f>
        <v>0</v>
      </c>
      <c r="BH60" s="10"/>
      <c r="BI60" s="7">
        <f>BH60*1.98</f>
        <v>0</v>
      </c>
      <c r="BJ60" s="3"/>
      <c r="BK60" s="3"/>
      <c r="BL60" s="3"/>
      <c r="BM60" s="3"/>
      <c r="BN60" s="3"/>
      <c r="BO60" s="11">
        <f>SUM(BH60:BN60)-BH60</f>
        <v>0</v>
      </c>
      <c r="BP60" s="10"/>
      <c r="BQ60" s="7">
        <f>BP60*2.1</f>
        <v>0</v>
      </c>
      <c r="BR60" s="3"/>
      <c r="BS60" s="3"/>
      <c r="BT60" s="3"/>
      <c r="BU60" s="3"/>
      <c r="BV60" s="3"/>
      <c r="BW60" s="11">
        <f>SUM(BP60:BV60)-BP60</f>
        <v>0</v>
      </c>
      <c r="BX60" s="2"/>
      <c r="BY60" s="7">
        <f>(BX60)*2.1</f>
        <v>0</v>
      </c>
      <c r="BZ60" s="3"/>
      <c r="CA60" s="3"/>
      <c r="CB60" s="3"/>
      <c r="CC60" s="3"/>
      <c r="CD60" s="5"/>
      <c r="CE60" s="11">
        <f>SUM(BX60:CD60)-BX60</f>
        <v>0</v>
      </c>
      <c r="CF60" s="10"/>
      <c r="CG60" s="7">
        <f>CF60*2.1</f>
        <v>0</v>
      </c>
      <c r="CH60" s="3"/>
      <c r="CI60" s="3"/>
      <c r="CJ60" s="3"/>
      <c r="CK60" s="3"/>
      <c r="CL60" s="3"/>
      <c r="CM60" s="11">
        <f>SUM(CF60:CL60)-CF60</f>
        <v>0</v>
      </c>
      <c r="CN60" s="60">
        <f>AVERAGE(DC60:DG60)</f>
        <v>479.05200000000002</v>
      </c>
      <c r="CO60" s="77">
        <v>28</v>
      </c>
      <c r="CP60" s="2"/>
      <c r="CQ60" s="34">
        <f t="shared" si="118"/>
        <v>0</v>
      </c>
      <c r="CR60" s="34">
        <f t="shared" si="119"/>
        <v>0</v>
      </c>
      <c r="CS60" s="34">
        <f t="shared" si="104"/>
        <v>0</v>
      </c>
      <c r="CT60" s="34">
        <f t="shared" si="105"/>
        <v>1183.28</v>
      </c>
      <c r="CU60" s="34">
        <f t="shared" si="106"/>
        <v>0</v>
      </c>
      <c r="CV60" s="34">
        <f t="shared" si="107"/>
        <v>1211.98</v>
      </c>
      <c r="CW60" s="34">
        <f t="shared" si="108"/>
        <v>0</v>
      </c>
      <c r="CX60" s="34">
        <f t="shared" si="109"/>
        <v>0</v>
      </c>
      <c r="CY60" s="34">
        <f t="shared" si="110"/>
        <v>0</v>
      </c>
      <c r="CZ60" s="34">
        <f t="shared" si="111"/>
        <v>0</v>
      </c>
      <c r="DA60" s="34">
        <f t="shared" si="112"/>
        <v>0</v>
      </c>
      <c r="DC60" s="6">
        <f t="shared" si="113"/>
        <v>1211.98</v>
      </c>
      <c r="DD60" s="6">
        <f t="shared" si="114"/>
        <v>1183.28</v>
      </c>
      <c r="DE60" s="6">
        <f t="shared" si="115"/>
        <v>0</v>
      </c>
      <c r="DF60" s="6">
        <f t="shared" si="116"/>
        <v>0</v>
      </c>
      <c r="DG60" s="6">
        <f t="shared" si="117"/>
        <v>0</v>
      </c>
    </row>
    <row r="61" spans="1:111">
      <c r="A61" s="20" t="s">
        <v>42</v>
      </c>
      <c r="B61" s="107">
        <v>1955</v>
      </c>
      <c r="C61" s="22" t="s">
        <v>36</v>
      </c>
      <c r="D61" s="10"/>
      <c r="E61" s="7">
        <f>D61*2.1</f>
        <v>0</v>
      </c>
      <c r="F61" s="3"/>
      <c r="G61" s="3"/>
      <c r="H61" s="3"/>
      <c r="I61" s="3"/>
      <c r="J61" s="3"/>
      <c r="K61" s="11">
        <f>SUM(D61:J61)-D61</f>
        <v>0</v>
      </c>
      <c r="L61" s="10"/>
      <c r="M61" s="7">
        <f>L61*2.1</f>
        <v>0</v>
      </c>
      <c r="N61" s="3"/>
      <c r="O61" s="3"/>
      <c r="P61" s="3"/>
      <c r="Q61" s="3"/>
      <c r="R61" s="3"/>
      <c r="S61" s="11">
        <f>SUM(L61:R61)-L61</f>
        <v>0</v>
      </c>
      <c r="T61" s="2"/>
      <c r="U61" s="7">
        <f>T61*1.98</f>
        <v>0</v>
      </c>
      <c r="V61" s="3"/>
      <c r="W61" s="3"/>
      <c r="X61" s="3"/>
      <c r="Y61" s="3"/>
      <c r="Z61" s="5"/>
      <c r="AA61" s="11">
        <f>SUM(T61:Z61)-T61</f>
        <v>0</v>
      </c>
      <c r="AB61" s="2">
        <v>418</v>
      </c>
      <c r="AC61" s="7">
        <f>(AB61)*1.98</f>
        <v>827.64</v>
      </c>
      <c r="AD61" s="3"/>
      <c r="AE61" s="3"/>
      <c r="AF61" s="3"/>
      <c r="AG61" s="3">
        <v>320</v>
      </c>
      <c r="AH61" s="5"/>
      <c r="AI61" s="11">
        <f>SUM(AB61:AH61)-AB61</f>
        <v>1147.6399999999999</v>
      </c>
      <c r="AJ61" s="2">
        <v>423</v>
      </c>
      <c r="AK61" s="7">
        <f>AJ61*1.98</f>
        <v>837.54</v>
      </c>
      <c r="AL61" s="3"/>
      <c r="AM61" s="3"/>
      <c r="AN61" s="3"/>
      <c r="AO61" s="3">
        <v>210</v>
      </c>
      <c r="AP61" s="5"/>
      <c r="AQ61" s="11">
        <f>SUM(AJ61:AP61)-AJ61</f>
        <v>1047.54</v>
      </c>
      <c r="AR61" s="2"/>
      <c r="AS61" s="7">
        <f>AR61*1.98</f>
        <v>0</v>
      </c>
      <c r="AT61" s="3"/>
      <c r="AU61" s="3"/>
      <c r="AV61" s="3"/>
      <c r="AW61" s="3"/>
      <c r="AX61" s="5"/>
      <c r="AY61" s="11">
        <f>SUM(AR61:AX61)-AR61</f>
        <v>0</v>
      </c>
      <c r="AZ61" s="10"/>
      <c r="BA61" s="7">
        <f>AZ61*1.98</f>
        <v>0</v>
      </c>
      <c r="BB61" s="3"/>
      <c r="BC61" s="3"/>
      <c r="BD61" s="3"/>
      <c r="BE61" s="3"/>
      <c r="BF61" s="3"/>
      <c r="BG61" s="11">
        <f>SUM(AZ61:BF61)-AZ61</f>
        <v>0</v>
      </c>
      <c r="BH61" s="10"/>
      <c r="BI61" s="7">
        <f>BH61*1.98</f>
        <v>0</v>
      </c>
      <c r="BJ61" s="3"/>
      <c r="BK61" s="3"/>
      <c r="BL61" s="3"/>
      <c r="BM61" s="3"/>
      <c r="BN61" s="3"/>
      <c r="BO61" s="11">
        <f>SUM(BH61:BN61)-BH61</f>
        <v>0</v>
      </c>
      <c r="BP61" s="10"/>
      <c r="BQ61" s="7">
        <f>BP61*2.1</f>
        <v>0</v>
      </c>
      <c r="BR61" s="3"/>
      <c r="BS61" s="3"/>
      <c r="BT61" s="3"/>
      <c r="BU61" s="3"/>
      <c r="BV61" s="3"/>
      <c r="BW61" s="11">
        <f>SUM(BP61:BV61)-BP61</f>
        <v>0</v>
      </c>
      <c r="BX61" s="2"/>
      <c r="BY61" s="7">
        <f>(BX61)*2.1</f>
        <v>0</v>
      </c>
      <c r="BZ61" s="3"/>
      <c r="CA61" s="3"/>
      <c r="CB61" s="3"/>
      <c r="CC61" s="3"/>
      <c r="CD61" s="5"/>
      <c r="CE61" s="11">
        <f>SUM(BX61:CD61)-BX61</f>
        <v>0</v>
      </c>
      <c r="CF61" s="10"/>
      <c r="CG61" s="7">
        <f>CF61*2.1</f>
        <v>0</v>
      </c>
      <c r="CH61" s="3"/>
      <c r="CI61" s="3"/>
      <c r="CJ61" s="3"/>
      <c r="CK61" s="3"/>
      <c r="CL61" s="3"/>
      <c r="CM61" s="11">
        <f>SUM(CF61:CL61)-CF61</f>
        <v>0</v>
      </c>
      <c r="CN61" s="60">
        <f>AVERAGE(DC61:DG61)</f>
        <v>439.03599999999994</v>
      </c>
      <c r="CO61" s="77">
        <v>29</v>
      </c>
      <c r="CP61" s="2"/>
      <c r="CQ61" s="34">
        <f t="shared" si="118"/>
        <v>0</v>
      </c>
      <c r="CR61" s="34">
        <f t="shared" si="119"/>
        <v>0</v>
      </c>
      <c r="CS61" s="34">
        <f t="shared" si="104"/>
        <v>0</v>
      </c>
      <c r="CT61" s="34">
        <f t="shared" si="105"/>
        <v>1147.6399999999999</v>
      </c>
      <c r="CU61" s="34">
        <f t="shared" si="106"/>
        <v>1047.54</v>
      </c>
      <c r="CV61" s="34">
        <f t="shared" si="107"/>
        <v>0</v>
      </c>
      <c r="CW61" s="34">
        <f t="shared" si="108"/>
        <v>0</v>
      </c>
      <c r="CX61" s="34">
        <f t="shared" si="109"/>
        <v>0</v>
      </c>
      <c r="CY61" s="34">
        <f t="shared" si="110"/>
        <v>0</v>
      </c>
      <c r="CZ61" s="34">
        <f t="shared" si="111"/>
        <v>0</v>
      </c>
      <c r="DA61" s="34">
        <f t="shared" si="112"/>
        <v>0</v>
      </c>
      <c r="DC61" s="6">
        <f t="shared" si="113"/>
        <v>1147.6399999999999</v>
      </c>
      <c r="DD61" s="6">
        <f t="shared" si="114"/>
        <v>1047.54</v>
      </c>
      <c r="DE61" s="6">
        <f t="shared" si="115"/>
        <v>0</v>
      </c>
      <c r="DF61" s="6">
        <f t="shared" si="116"/>
        <v>0</v>
      </c>
      <c r="DG61" s="6">
        <f t="shared" si="117"/>
        <v>0</v>
      </c>
    </row>
    <row r="62" spans="1:111" ht="11.25" customHeight="1">
      <c r="A62" s="20" t="s">
        <v>145</v>
      </c>
      <c r="B62" s="107">
        <v>1995</v>
      </c>
      <c r="C62" s="22" t="s">
        <v>33</v>
      </c>
      <c r="D62" s="10"/>
      <c r="E62" s="7">
        <f>D62*2.1</f>
        <v>0</v>
      </c>
      <c r="F62" s="3"/>
      <c r="G62" s="3"/>
      <c r="H62" s="3"/>
      <c r="I62" s="3"/>
      <c r="J62" s="3"/>
      <c r="K62" s="11">
        <f>SUM(D62:J62)-D62</f>
        <v>0</v>
      </c>
      <c r="L62" s="10"/>
      <c r="M62" s="7">
        <f>L62*2.1</f>
        <v>0</v>
      </c>
      <c r="N62" s="3"/>
      <c r="O62" s="3"/>
      <c r="P62" s="3"/>
      <c r="Q62" s="3"/>
      <c r="R62" s="3"/>
      <c r="S62" s="11">
        <f>SUM(L62:R62)-L62</f>
        <v>0</v>
      </c>
      <c r="T62" s="2"/>
      <c r="U62" s="7">
        <f>T62*1.98</f>
        <v>0</v>
      </c>
      <c r="V62" s="3"/>
      <c r="W62" s="3"/>
      <c r="X62" s="3"/>
      <c r="Y62" s="3"/>
      <c r="Z62" s="5"/>
      <c r="AA62" s="11">
        <f>SUM(T62:Z62)-T62</f>
        <v>0</v>
      </c>
      <c r="AB62" s="2">
        <v>621</v>
      </c>
      <c r="AC62" s="7">
        <f>(AB62)*1.98</f>
        <v>1229.58</v>
      </c>
      <c r="AD62" s="3"/>
      <c r="AE62" s="3"/>
      <c r="AF62" s="3">
        <v>60</v>
      </c>
      <c r="AG62" s="3">
        <v>320</v>
      </c>
      <c r="AH62" s="5">
        <v>200</v>
      </c>
      <c r="AI62" s="11">
        <f>SUM(AB62:AH62)-AB62</f>
        <v>1809.58</v>
      </c>
      <c r="AJ62" s="2"/>
      <c r="AK62" s="7">
        <f>AJ62*1.98</f>
        <v>0</v>
      </c>
      <c r="AL62" s="3"/>
      <c r="AM62" s="3"/>
      <c r="AN62" s="3"/>
      <c r="AO62" s="3"/>
      <c r="AP62" s="5"/>
      <c r="AQ62" s="11">
        <f>SUM(AJ62:AP62)-AJ62</f>
        <v>0</v>
      </c>
      <c r="AR62" s="2"/>
      <c r="AS62" s="7">
        <f>AR62*1.98</f>
        <v>0</v>
      </c>
      <c r="AT62" s="3"/>
      <c r="AU62" s="3"/>
      <c r="AV62" s="3"/>
      <c r="AW62" s="3"/>
      <c r="AX62" s="5"/>
      <c r="AY62" s="11">
        <f>SUM(AR62:AX62)-AR62</f>
        <v>0</v>
      </c>
      <c r="AZ62" s="10"/>
      <c r="BA62" s="7">
        <f>AZ62*1.98</f>
        <v>0</v>
      </c>
      <c r="BB62" s="3"/>
      <c r="BC62" s="3"/>
      <c r="BD62" s="3"/>
      <c r="BE62" s="3"/>
      <c r="BF62" s="3"/>
      <c r="BG62" s="11">
        <f>SUM(AZ62:BF62)-AZ62</f>
        <v>0</v>
      </c>
      <c r="BH62" s="10"/>
      <c r="BI62" s="7">
        <f>BH62*1.98</f>
        <v>0</v>
      </c>
      <c r="BJ62" s="3"/>
      <c r="BK62" s="3"/>
      <c r="BL62" s="3"/>
      <c r="BM62" s="3"/>
      <c r="BN62" s="3"/>
      <c r="BO62" s="11">
        <f>SUM(BH62:BN62)-BH62</f>
        <v>0</v>
      </c>
      <c r="BP62" s="10"/>
      <c r="BQ62" s="7">
        <f>BP62*2.1</f>
        <v>0</v>
      </c>
      <c r="BR62" s="3"/>
      <c r="BS62" s="3"/>
      <c r="BT62" s="3"/>
      <c r="BU62" s="3"/>
      <c r="BV62" s="3"/>
      <c r="BW62" s="11">
        <f>SUM(BP62:BV62)-BP62</f>
        <v>0</v>
      </c>
      <c r="BX62" s="2"/>
      <c r="BY62" s="7">
        <f>(BX62)*2.1</f>
        <v>0</v>
      </c>
      <c r="BZ62" s="3"/>
      <c r="CA62" s="3"/>
      <c r="CB62" s="3"/>
      <c r="CC62" s="3"/>
      <c r="CD62" s="5"/>
      <c r="CE62" s="11">
        <f>SUM(BX62:CD62)-BX62</f>
        <v>0</v>
      </c>
      <c r="CF62" s="10"/>
      <c r="CG62" s="7">
        <f>CF62*2.1</f>
        <v>0</v>
      </c>
      <c r="CH62" s="3"/>
      <c r="CI62" s="3"/>
      <c r="CJ62" s="3"/>
      <c r="CK62" s="3"/>
      <c r="CL62" s="3"/>
      <c r="CM62" s="11">
        <f>SUM(CF62:CL62)-CF62</f>
        <v>0</v>
      </c>
      <c r="CN62" s="60">
        <f>AVERAGE(DC62:DG62)</f>
        <v>361.916</v>
      </c>
      <c r="CO62" s="77">
        <v>30</v>
      </c>
      <c r="CP62" s="2"/>
      <c r="CQ62" s="34">
        <f t="shared" si="118"/>
        <v>0</v>
      </c>
      <c r="CR62" s="34">
        <f t="shared" si="119"/>
        <v>0</v>
      </c>
      <c r="CS62" s="34">
        <f t="shared" si="104"/>
        <v>0</v>
      </c>
      <c r="CT62" s="34">
        <f t="shared" si="105"/>
        <v>1809.58</v>
      </c>
      <c r="CU62" s="34">
        <f t="shared" si="106"/>
        <v>0</v>
      </c>
      <c r="CV62" s="34">
        <f t="shared" si="107"/>
        <v>0</v>
      </c>
      <c r="CW62" s="34">
        <f t="shared" si="108"/>
        <v>0</v>
      </c>
      <c r="CX62" s="34">
        <f t="shared" si="109"/>
        <v>0</v>
      </c>
      <c r="CY62" s="34">
        <f t="shared" si="110"/>
        <v>0</v>
      </c>
      <c r="CZ62" s="34">
        <f t="shared" si="111"/>
        <v>0</v>
      </c>
      <c r="DA62" s="34">
        <f t="shared" si="112"/>
        <v>0</v>
      </c>
      <c r="DC62" s="6">
        <f t="shared" si="113"/>
        <v>1809.58</v>
      </c>
      <c r="DD62" s="6">
        <f t="shared" si="114"/>
        <v>0</v>
      </c>
      <c r="DE62" s="6">
        <f t="shared" si="115"/>
        <v>0</v>
      </c>
      <c r="DF62" s="6">
        <f t="shared" si="116"/>
        <v>0</v>
      </c>
      <c r="DG62" s="6">
        <f t="shared" si="117"/>
        <v>0</v>
      </c>
    </row>
    <row r="63" spans="1:111" ht="11.25" customHeight="1">
      <c r="A63" s="20" t="s">
        <v>169</v>
      </c>
      <c r="B63" s="107">
        <v>1976</v>
      </c>
      <c r="C63" s="22" t="s">
        <v>33</v>
      </c>
      <c r="D63" s="10"/>
      <c r="E63" s="7">
        <f>D63*2.1</f>
        <v>0</v>
      </c>
      <c r="F63" s="3"/>
      <c r="G63" s="3"/>
      <c r="H63" s="3"/>
      <c r="I63" s="3"/>
      <c r="J63" s="3"/>
      <c r="K63" s="11">
        <f>SUM(D63:J63)-D63</f>
        <v>0</v>
      </c>
      <c r="L63" s="10"/>
      <c r="M63" s="7">
        <f>L63*2.1</f>
        <v>0</v>
      </c>
      <c r="N63" s="3"/>
      <c r="O63" s="3"/>
      <c r="P63" s="3"/>
      <c r="Q63" s="3"/>
      <c r="R63" s="3"/>
      <c r="S63" s="11">
        <f>SUM(L63:R63)-L63</f>
        <v>0</v>
      </c>
      <c r="T63" s="2"/>
      <c r="U63" s="7">
        <f>T63*1.98</f>
        <v>0</v>
      </c>
      <c r="V63" s="3"/>
      <c r="W63" s="3"/>
      <c r="X63" s="3"/>
      <c r="Y63" s="3"/>
      <c r="Z63" s="5"/>
      <c r="AA63" s="11">
        <f>SUM(T63:Z63)-T63</f>
        <v>0</v>
      </c>
      <c r="AB63" s="2">
        <v>545</v>
      </c>
      <c r="AC63" s="7">
        <f>(AB63)*1.98</f>
        <v>1079.0999999999999</v>
      </c>
      <c r="AD63" s="3"/>
      <c r="AE63" s="3"/>
      <c r="AF63" s="3"/>
      <c r="AG63" s="3">
        <v>320</v>
      </c>
      <c r="AH63" s="5"/>
      <c r="AI63" s="11">
        <f>SUM(AB63:AH63)-AB63</f>
        <v>1399.1</v>
      </c>
      <c r="AJ63" s="2"/>
      <c r="AK63" s="7">
        <f>AJ63*1.98</f>
        <v>0</v>
      </c>
      <c r="AL63" s="3"/>
      <c r="AM63" s="3"/>
      <c r="AN63" s="3"/>
      <c r="AO63" s="3"/>
      <c r="AP63" s="5"/>
      <c r="AQ63" s="11">
        <f>SUM(AJ63:AP63)-AJ63</f>
        <v>0</v>
      </c>
      <c r="AR63" s="2"/>
      <c r="AS63" s="7">
        <f>AR63*1.98</f>
        <v>0</v>
      </c>
      <c r="AT63" s="3"/>
      <c r="AU63" s="3"/>
      <c r="AV63" s="3"/>
      <c r="AW63" s="3"/>
      <c r="AX63" s="5"/>
      <c r="AY63" s="11">
        <f>SUM(AR63:AX63)-AR63</f>
        <v>0</v>
      </c>
      <c r="AZ63" s="10"/>
      <c r="BA63" s="7">
        <f>AZ63*1.98</f>
        <v>0</v>
      </c>
      <c r="BB63" s="3"/>
      <c r="BC63" s="3"/>
      <c r="BD63" s="3"/>
      <c r="BE63" s="3"/>
      <c r="BF63" s="3"/>
      <c r="BG63" s="11">
        <f>SUM(AZ63:BF63)-AZ63</f>
        <v>0</v>
      </c>
      <c r="BH63" s="10"/>
      <c r="BI63" s="7">
        <f>BH63*1.98</f>
        <v>0</v>
      </c>
      <c r="BJ63" s="3"/>
      <c r="BK63" s="3"/>
      <c r="BL63" s="3"/>
      <c r="BM63" s="3"/>
      <c r="BN63" s="3"/>
      <c r="BO63" s="11">
        <f>SUM(BH63:BN63)-BH63</f>
        <v>0</v>
      </c>
      <c r="BP63" s="10"/>
      <c r="BQ63" s="7">
        <f>BP63*2.1</f>
        <v>0</v>
      </c>
      <c r="BR63" s="3"/>
      <c r="BS63" s="3"/>
      <c r="BT63" s="3"/>
      <c r="BU63" s="3"/>
      <c r="BV63" s="3"/>
      <c r="BW63" s="11">
        <f>SUM(BP63:BV63)-BP63</f>
        <v>0</v>
      </c>
      <c r="BX63" s="2"/>
      <c r="BY63" s="7">
        <f>(BX63)*2.1</f>
        <v>0</v>
      </c>
      <c r="BZ63" s="3"/>
      <c r="CA63" s="3"/>
      <c r="CB63" s="3"/>
      <c r="CC63" s="3"/>
      <c r="CD63" s="5"/>
      <c r="CE63" s="11">
        <f>SUM(BX63:CD63)-BX63</f>
        <v>0</v>
      </c>
      <c r="CF63" s="10"/>
      <c r="CG63" s="7">
        <f>CF63*2.1</f>
        <v>0</v>
      </c>
      <c r="CH63" s="3"/>
      <c r="CI63" s="3"/>
      <c r="CJ63" s="3"/>
      <c r="CK63" s="3"/>
      <c r="CL63" s="3"/>
      <c r="CM63" s="11">
        <f>SUM(CF63:CL63)-CF63</f>
        <v>0</v>
      </c>
      <c r="CN63" s="60">
        <f>AVERAGE(DC63:DG63)</f>
        <v>279.82</v>
      </c>
      <c r="CO63" s="77">
        <v>31</v>
      </c>
      <c r="CP63" s="2"/>
      <c r="CQ63" s="34">
        <f t="shared" si="118"/>
        <v>0</v>
      </c>
      <c r="CR63" s="34">
        <f t="shared" si="119"/>
        <v>0</v>
      </c>
      <c r="CS63" s="34">
        <f t="shared" si="104"/>
        <v>0</v>
      </c>
      <c r="CT63" s="34">
        <f t="shared" si="105"/>
        <v>1399.1</v>
      </c>
      <c r="CU63" s="34">
        <f t="shared" si="106"/>
        <v>0</v>
      </c>
      <c r="CV63" s="34">
        <f t="shared" si="107"/>
        <v>0</v>
      </c>
      <c r="CW63" s="34">
        <f t="shared" si="108"/>
        <v>0</v>
      </c>
      <c r="CX63" s="34">
        <f t="shared" si="109"/>
        <v>0</v>
      </c>
      <c r="CY63" s="34">
        <f t="shared" si="110"/>
        <v>0</v>
      </c>
      <c r="CZ63" s="34">
        <f t="shared" si="111"/>
        <v>0</v>
      </c>
      <c r="DA63" s="34">
        <f t="shared" si="112"/>
        <v>0</v>
      </c>
      <c r="DC63" s="6">
        <f t="shared" si="113"/>
        <v>1399.1</v>
      </c>
      <c r="DD63" s="6">
        <f t="shared" si="114"/>
        <v>0</v>
      </c>
      <c r="DE63" s="6">
        <f t="shared" si="115"/>
        <v>0</v>
      </c>
      <c r="DF63" s="6">
        <f t="shared" si="116"/>
        <v>0</v>
      </c>
      <c r="DG63" s="6">
        <f t="shared" si="117"/>
        <v>0</v>
      </c>
    </row>
    <row r="64" spans="1:111" ht="11.25" customHeight="1">
      <c r="A64" s="20" t="s">
        <v>172</v>
      </c>
      <c r="B64" s="107"/>
      <c r="C64" s="22" t="s">
        <v>34</v>
      </c>
      <c r="D64" s="10">
        <v>530</v>
      </c>
      <c r="E64" s="7">
        <f>D64*2.1</f>
        <v>1113</v>
      </c>
      <c r="F64" s="3"/>
      <c r="G64" s="3"/>
      <c r="H64" s="3">
        <v>40</v>
      </c>
      <c r="I64" s="3">
        <v>220</v>
      </c>
      <c r="J64" s="3"/>
      <c r="K64" s="11">
        <f>SUM(D64:J64)-D64</f>
        <v>1373</v>
      </c>
      <c r="L64" s="10"/>
      <c r="M64" s="7">
        <f>L64*2.1</f>
        <v>0</v>
      </c>
      <c r="N64" s="3"/>
      <c r="O64" s="3"/>
      <c r="P64" s="3"/>
      <c r="Q64" s="3"/>
      <c r="R64" s="3"/>
      <c r="S64" s="11">
        <f>SUM(L64:R64)-L64</f>
        <v>0</v>
      </c>
      <c r="T64" s="2"/>
      <c r="U64" s="7">
        <f>T64*1.98</f>
        <v>0</v>
      </c>
      <c r="V64" s="3"/>
      <c r="W64" s="3"/>
      <c r="X64" s="3"/>
      <c r="Y64" s="3"/>
      <c r="Z64" s="5"/>
      <c r="AA64" s="11">
        <f>SUM(T64:Z64)-T64</f>
        <v>0</v>
      </c>
      <c r="AB64" s="2"/>
      <c r="AC64" s="7">
        <f>(AB64)*1.98</f>
        <v>0</v>
      </c>
      <c r="AD64" s="3"/>
      <c r="AE64" s="3"/>
      <c r="AF64" s="3"/>
      <c r="AG64" s="3"/>
      <c r="AH64" s="5"/>
      <c r="AI64" s="11">
        <f>SUM(AB64:AH64)-AB64</f>
        <v>0</v>
      </c>
      <c r="AJ64" s="2"/>
      <c r="AK64" s="7">
        <f>AJ64*1.98</f>
        <v>0</v>
      </c>
      <c r="AL64" s="3"/>
      <c r="AM64" s="3"/>
      <c r="AN64" s="3"/>
      <c r="AO64" s="3"/>
      <c r="AP64" s="5"/>
      <c r="AQ64" s="11">
        <f>SUM(AJ64:AP64)-AJ64</f>
        <v>0</v>
      </c>
      <c r="AR64" s="2"/>
      <c r="AS64" s="7">
        <f>AR64*1.98</f>
        <v>0</v>
      </c>
      <c r="AT64" s="3"/>
      <c r="AU64" s="3"/>
      <c r="AV64" s="3"/>
      <c r="AW64" s="3"/>
      <c r="AX64" s="5"/>
      <c r="AY64" s="11">
        <f>SUM(AR64:AX64)-AR64</f>
        <v>0</v>
      </c>
      <c r="AZ64" s="10"/>
      <c r="BA64" s="7">
        <f>AZ64*1.98</f>
        <v>0</v>
      </c>
      <c r="BB64" s="3"/>
      <c r="BC64" s="3"/>
      <c r="BD64" s="3"/>
      <c r="BE64" s="3"/>
      <c r="BF64" s="3"/>
      <c r="BG64" s="11">
        <f>SUM(AZ64:BF64)-AZ64</f>
        <v>0</v>
      </c>
      <c r="BH64" s="10"/>
      <c r="BI64" s="7">
        <f>BH64*1.98</f>
        <v>0</v>
      </c>
      <c r="BJ64" s="3"/>
      <c r="BK64" s="3"/>
      <c r="BL64" s="3"/>
      <c r="BM64" s="3"/>
      <c r="BN64" s="3"/>
      <c r="BO64" s="11">
        <f>SUM(BH64:BN64)-BH64</f>
        <v>0</v>
      </c>
      <c r="BP64" s="10"/>
      <c r="BQ64" s="7">
        <f>BP64*2.1</f>
        <v>0</v>
      </c>
      <c r="BR64" s="3"/>
      <c r="BS64" s="3"/>
      <c r="BT64" s="3"/>
      <c r="BU64" s="3"/>
      <c r="BV64" s="3"/>
      <c r="BW64" s="11">
        <f>SUM(BP64:BV64)-BP64</f>
        <v>0</v>
      </c>
      <c r="BX64" s="2"/>
      <c r="BY64" s="7">
        <f>(BX64)*2.1</f>
        <v>0</v>
      </c>
      <c r="BZ64" s="3"/>
      <c r="CA64" s="3"/>
      <c r="CB64" s="3"/>
      <c r="CC64" s="3"/>
      <c r="CD64" s="5"/>
      <c r="CE64" s="11">
        <f>SUM(BX64:CD64)-BX64</f>
        <v>0</v>
      </c>
      <c r="CF64" s="10"/>
      <c r="CG64" s="7">
        <f>CF64*2.1</f>
        <v>0</v>
      </c>
      <c r="CH64" s="3"/>
      <c r="CI64" s="3"/>
      <c r="CJ64" s="3"/>
      <c r="CK64" s="3"/>
      <c r="CL64" s="3"/>
      <c r="CM64" s="11">
        <f>SUM(CF64:CL64)-CF64</f>
        <v>0</v>
      </c>
      <c r="CN64" s="60">
        <f>AVERAGE(DC64:DG64)</f>
        <v>274.60000000000002</v>
      </c>
      <c r="CO64" s="77">
        <v>32</v>
      </c>
      <c r="CP64" s="2"/>
      <c r="CQ64" s="34">
        <f t="shared" si="118"/>
        <v>1373</v>
      </c>
      <c r="CR64" s="34">
        <f t="shared" si="119"/>
        <v>0</v>
      </c>
      <c r="CS64" s="34">
        <f t="shared" si="104"/>
        <v>0</v>
      </c>
      <c r="CT64" s="34">
        <f t="shared" si="105"/>
        <v>0</v>
      </c>
      <c r="CU64" s="34">
        <f t="shared" si="106"/>
        <v>0</v>
      </c>
      <c r="CV64" s="34">
        <f t="shared" si="107"/>
        <v>0</v>
      </c>
      <c r="CW64" s="34">
        <f t="shared" si="108"/>
        <v>0</v>
      </c>
      <c r="CX64" s="34">
        <f t="shared" si="109"/>
        <v>0</v>
      </c>
      <c r="CY64" s="34">
        <f t="shared" si="110"/>
        <v>0</v>
      </c>
      <c r="CZ64" s="34">
        <f t="shared" si="111"/>
        <v>0</v>
      </c>
      <c r="DA64" s="34">
        <f t="shared" si="112"/>
        <v>0</v>
      </c>
      <c r="DC64" s="6">
        <f t="shared" si="113"/>
        <v>1373</v>
      </c>
      <c r="DD64" s="6">
        <f t="shared" si="114"/>
        <v>0</v>
      </c>
      <c r="DE64" s="6">
        <f t="shared" si="115"/>
        <v>0</v>
      </c>
      <c r="DF64" s="6">
        <f t="shared" si="116"/>
        <v>0</v>
      </c>
      <c r="DG64" s="6">
        <f t="shared" si="117"/>
        <v>0</v>
      </c>
    </row>
    <row r="65" spans="1:111" ht="11.25" customHeight="1">
      <c r="A65" s="20" t="s">
        <v>213</v>
      </c>
      <c r="B65" s="107"/>
      <c r="C65" s="22" t="s">
        <v>205</v>
      </c>
      <c r="D65" s="10"/>
      <c r="E65" s="7">
        <f>D65*2.1</f>
        <v>0</v>
      </c>
      <c r="F65" s="3"/>
      <c r="G65" s="3"/>
      <c r="H65" s="3"/>
      <c r="I65" s="3"/>
      <c r="J65" s="3"/>
      <c r="K65" s="11">
        <f>SUM(D65:J65)-D65</f>
        <v>0</v>
      </c>
      <c r="L65" s="10"/>
      <c r="M65" s="7">
        <f>L65*2.1</f>
        <v>0</v>
      </c>
      <c r="N65" s="3"/>
      <c r="O65" s="3"/>
      <c r="P65" s="3"/>
      <c r="Q65" s="3"/>
      <c r="R65" s="3"/>
      <c r="S65" s="11">
        <f>SUM(L65:R65)-L65</f>
        <v>0</v>
      </c>
      <c r="T65" s="2"/>
      <c r="U65" s="7">
        <f>T65*1.98</f>
        <v>0</v>
      </c>
      <c r="V65" s="3"/>
      <c r="W65" s="3"/>
      <c r="X65" s="3"/>
      <c r="Y65" s="3"/>
      <c r="Z65" s="5"/>
      <c r="AA65" s="11">
        <f>SUM(T65:Z65)-T65</f>
        <v>0</v>
      </c>
      <c r="AB65" s="2"/>
      <c r="AC65" s="7">
        <f>(AB65)*1.98</f>
        <v>0</v>
      </c>
      <c r="AD65" s="3"/>
      <c r="AE65" s="3"/>
      <c r="AF65" s="3"/>
      <c r="AG65" s="3"/>
      <c r="AH65" s="5"/>
      <c r="AI65" s="11">
        <f>SUM(AB65:AH65)-AB65</f>
        <v>0</v>
      </c>
      <c r="AJ65" s="2"/>
      <c r="AK65" s="7">
        <f>AJ65*1.98</f>
        <v>0</v>
      </c>
      <c r="AL65" s="3"/>
      <c r="AM65" s="3"/>
      <c r="AN65" s="3"/>
      <c r="AO65" s="3"/>
      <c r="AP65" s="5"/>
      <c r="AQ65" s="11">
        <f>SUM(AJ65:AP65)-AJ65</f>
        <v>0</v>
      </c>
      <c r="AR65" s="2">
        <v>541</v>
      </c>
      <c r="AS65" s="7">
        <f>AR65*1.98</f>
        <v>1071.18</v>
      </c>
      <c r="AT65" s="3"/>
      <c r="AU65" s="3"/>
      <c r="AV65" s="3"/>
      <c r="AW65" s="3">
        <v>220</v>
      </c>
      <c r="AX65" s="5"/>
      <c r="AY65" s="11">
        <f>SUM(AR65:AX65)-AR65</f>
        <v>1291.18</v>
      </c>
      <c r="AZ65" s="10"/>
      <c r="BA65" s="7">
        <f>AZ65*1.98</f>
        <v>0</v>
      </c>
      <c r="BB65" s="3"/>
      <c r="BC65" s="3"/>
      <c r="BD65" s="3"/>
      <c r="BE65" s="3"/>
      <c r="BF65" s="3"/>
      <c r="BG65" s="11">
        <f>SUM(AZ65:BF65)-AZ65</f>
        <v>0</v>
      </c>
      <c r="BH65" s="10"/>
      <c r="BI65" s="7">
        <f>BH65*1.98</f>
        <v>0</v>
      </c>
      <c r="BJ65" s="3"/>
      <c r="BK65" s="3"/>
      <c r="BL65" s="3"/>
      <c r="BM65" s="3"/>
      <c r="BN65" s="3"/>
      <c r="BO65" s="11">
        <f>SUM(BH65:BN65)-BH65</f>
        <v>0</v>
      </c>
      <c r="BP65" s="10"/>
      <c r="BQ65" s="7">
        <f>BP65*2.1</f>
        <v>0</v>
      </c>
      <c r="BR65" s="3"/>
      <c r="BS65" s="3"/>
      <c r="BT65" s="3"/>
      <c r="BU65" s="3"/>
      <c r="BV65" s="3"/>
      <c r="BW65" s="11">
        <f>SUM(BP65:BV65)-BP65</f>
        <v>0</v>
      </c>
      <c r="BX65" s="2"/>
      <c r="BY65" s="7">
        <f>(BX65)*2.1</f>
        <v>0</v>
      </c>
      <c r="BZ65" s="3"/>
      <c r="CA65" s="3"/>
      <c r="CB65" s="3"/>
      <c r="CC65" s="3"/>
      <c r="CD65" s="5"/>
      <c r="CE65" s="11">
        <f>SUM(BX65:CD65)-BX65</f>
        <v>0</v>
      </c>
      <c r="CF65" s="10"/>
      <c r="CG65" s="7">
        <f>CF65*2.1</f>
        <v>0</v>
      </c>
      <c r="CH65" s="3"/>
      <c r="CI65" s="3"/>
      <c r="CJ65" s="3"/>
      <c r="CK65" s="3"/>
      <c r="CL65" s="3"/>
      <c r="CM65" s="11">
        <f>SUM(CF65:CL65)-CF65</f>
        <v>0</v>
      </c>
      <c r="CN65" s="60">
        <f>AVERAGE(DC65:DG65)</f>
        <v>258.23599999999999</v>
      </c>
      <c r="CO65" s="77">
        <v>33</v>
      </c>
      <c r="CP65" s="2"/>
      <c r="CQ65" s="34">
        <f t="shared" ref="CQ65" si="120">K65</f>
        <v>0</v>
      </c>
      <c r="CR65" s="34">
        <f t="shared" ref="CR65" si="121">S65</f>
        <v>0</v>
      </c>
      <c r="CS65" s="34">
        <f t="shared" ref="CS65" si="122">AA65</f>
        <v>0</v>
      </c>
      <c r="CT65" s="34">
        <f t="shared" ref="CT65" si="123">AI65</f>
        <v>0</v>
      </c>
      <c r="CU65" s="34">
        <f t="shared" ref="CU65" si="124">AQ65</f>
        <v>0</v>
      </c>
      <c r="CV65" s="34">
        <f t="shared" ref="CV65" si="125">AY65</f>
        <v>1291.18</v>
      </c>
      <c r="CW65" s="34">
        <f t="shared" ref="CW65" si="126">BG65</f>
        <v>0</v>
      </c>
      <c r="CX65" s="34">
        <f t="shared" ref="CX65" si="127">BO65</f>
        <v>0</v>
      </c>
      <c r="CY65" s="34">
        <f t="shared" ref="CY65" si="128">BW65</f>
        <v>0</v>
      </c>
      <c r="CZ65" s="34">
        <f t="shared" ref="CZ65" si="129">CE65</f>
        <v>0</v>
      </c>
      <c r="DA65" s="34">
        <f t="shared" ref="DA65" si="130">CM65</f>
        <v>0</v>
      </c>
      <c r="DC65" s="6">
        <f t="shared" si="113"/>
        <v>1291.18</v>
      </c>
      <c r="DD65" s="6">
        <f t="shared" si="114"/>
        <v>0</v>
      </c>
      <c r="DE65" s="6">
        <f t="shared" si="115"/>
        <v>0</v>
      </c>
      <c r="DF65" s="6">
        <f t="shared" si="116"/>
        <v>0</v>
      </c>
      <c r="DG65" s="6">
        <f t="shared" si="117"/>
        <v>0</v>
      </c>
    </row>
    <row r="66" spans="1:111" ht="11.25" customHeight="1">
      <c r="A66" s="20" t="s">
        <v>50</v>
      </c>
      <c r="B66" s="107">
        <v>1968</v>
      </c>
      <c r="C66" s="22" t="s">
        <v>34</v>
      </c>
      <c r="D66" s="10">
        <v>506</v>
      </c>
      <c r="E66" s="7">
        <f>D66*2.1</f>
        <v>1062.6000000000001</v>
      </c>
      <c r="F66" s="3"/>
      <c r="G66" s="3"/>
      <c r="H66" s="3"/>
      <c r="I66" s="3">
        <v>220</v>
      </c>
      <c r="J66" s="3"/>
      <c r="K66" s="11">
        <f>SUM(D66:J66)-D66</f>
        <v>1282.6000000000001</v>
      </c>
      <c r="L66" s="10"/>
      <c r="M66" s="7">
        <f>L66*2.1</f>
        <v>0</v>
      </c>
      <c r="N66" s="3"/>
      <c r="O66" s="3"/>
      <c r="P66" s="3"/>
      <c r="Q66" s="3"/>
      <c r="R66" s="3"/>
      <c r="S66" s="11">
        <f>SUM(L66:R66)-L66</f>
        <v>0</v>
      </c>
      <c r="T66" s="2"/>
      <c r="U66" s="7">
        <f>T66*1.98</f>
        <v>0</v>
      </c>
      <c r="V66" s="3"/>
      <c r="W66" s="3"/>
      <c r="X66" s="3"/>
      <c r="Y66" s="3"/>
      <c r="Z66" s="5"/>
      <c r="AA66" s="11">
        <f>SUM(T66:Z66)-T66</f>
        <v>0</v>
      </c>
      <c r="AB66" s="2"/>
      <c r="AC66" s="7">
        <f>(AB66)*1.98</f>
        <v>0</v>
      </c>
      <c r="AD66" s="3"/>
      <c r="AE66" s="3"/>
      <c r="AF66" s="3"/>
      <c r="AG66" s="3"/>
      <c r="AH66" s="5"/>
      <c r="AI66" s="11">
        <f>SUM(AB66:AH66)-AB66</f>
        <v>0</v>
      </c>
      <c r="AJ66" s="2"/>
      <c r="AK66" s="7">
        <f>AJ66*1.98</f>
        <v>0</v>
      </c>
      <c r="AL66" s="3"/>
      <c r="AM66" s="3"/>
      <c r="AN66" s="3"/>
      <c r="AO66" s="3"/>
      <c r="AP66" s="5"/>
      <c r="AQ66" s="11">
        <f>SUM(AJ66:AP66)-AJ66</f>
        <v>0</v>
      </c>
      <c r="AR66" s="2"/>
      <c r="AS66" s="7">
        <f>AR66*1.98</f>
        <v>0</v>
      </c>
      <c r="AT66" s="3"/>
      <c r="AU66" s="3"/>
      <c r="AV66" s="3"/>
      <c r="AW66" s="3"/>
      <c r="AX66" s="5"/>
      <c r="AY66" s="11">
        <f>SUM(AR66:AX66)-AR66</f>
        <v>0</v>
      </c>
      <c r="AZ66" s="10"/>
      <c r="BA66" s="7">
        <f>AZ66*1.98</f>
        <v>0</v>
      </c>
      <c r="BB66" s="3"/>
      <c r="BC66" s="3"/>
      <c r="BD66" s="3"/>
      <c r="BE66" s="3"/>
      <c r="BF66" s="3"/>
      <c r="BG66" s="11">
        <f>SUM(AZ66:BF66)-AZ66</f>
        <v>0</v>
      </c>
      <c r="BH66" s="10"/>
      <c r="BI66" s="7">
        <f>BH66*1.98</f>
        <v>0</v>
      </c>
      <c r="BJ66" s="3"/>
      <c r="BK66" s="3"/>
      <c r="BL66" s="3"/>
      <c r="BM66" s="3"/>
      <c r="BN66" s="3"/>
      <c r="BO66" s="11">
        <f>SUM(BH66:BN66)-BH66</f>
        <v>0</v>
      </c>
      <c r="BP66" s="10"/>
      <c r="BQ66" s="7">
        <f>BP66*2.1</f>
        <v>0</v>
      </c>
      <c r="BR66" s="3"/>
      <c r="BS66" s="3"/>
      <c r="BT66" s="3"/>
      <c r="BU66" s="3"/>
      <c r="BV66" s="3"/>
      <c r="BW66" s="11">
        <f>SUM(BP66:BV66)-BP66</f>
        <v>0</v>
      </c>
      <c r="BX66" s="2"/>
      <c r="BY66" s="7">
        <f>(BX66)*2.1</f>
        <v>0</v>
      </c>
      <c r="BZ66" s="3"/>
      <c r="CA66" s="3"/>
      <c r="CB66" s="3"/>
      <c r="CC66" s="3"/>
      <c r="CD66" s="5"/>
      <c r="CE66" s="11">
        <f>SUM(BX66:CD66)-BX66</f>
        <v>0</v>
      </c>
      <c r="CF66" s="10"/>
      <c r="CG66" s="7">
        <f>CF66*2.1</f>
        <v>0</v>
      </c>
      <c r="CH66" s="3"/>
      <c r="CI66" s="3"/>
      <c r="CJ66" s="3"/>
      <c r="CK66" s="3"/>
      <c r="CL66" s="3"/>
      <c r="CM66" s="11">
        <f>SUM(CF66:CL66)-CF66</f>
        <v>0</v>
      </c>
      <c r="CN66" s="60">
        <f>AVERAGE(DC66:DG66)</f>
        <v>256.52000000000004</v>
      </c>
      <c r="CO66" s="77">
        <v>34</v>
      </c>
      <c r="CP66" s="2"/>
      <c r="CQ66" s="34">
        <f t="shared" ref="CQ66" si="131">K66</f>
        <v>1282.6000000000001</v>
      </c>
      <c r="CR66" s="34">
        <f t="shared" ref="CR66" si="132">S66</f>
        <v>0</v>
      </c>
      <c r="CS66" s="34">
        <f t="shared" ref="CS66" si="133">AA66</f>
        <v>0</v>
      </c>
      <c r="CT66" s="34">
        <f t="shared" ref="CT66" si="134">AI66</f>
        <v>0</v>
      </c>
      <c r="CU66" s="34">
        <f t="shared" ref="CU66" si="135">AQ66</f>
        <v>0</v>
      </c>
      <c r="CV66" s="34">
        <f t="shared" ref="CV66" si="136">AY66</f>
        <v>0</v>
      </c>
      <c r="CW66" s="34">
        <f t="shared" ref="CW66" si="137">BG66</f>
        <v>0</v>
      </c>
      <c r="CX66" s="34">
        <f t="shared" ref="CX66" si="138">BO66</f>
        <v>0</v>
      </c>
      <c r="CY66" s="34">
        <f t="shared" ref="CY66" si="139">BW66</f>
        <v>0</v>
      </c>
      <c r="CZ66" s="34">
        <f t="shared" ref="CZ66" si="140">CE66</f>
        <v>0</v>
      </c>
      <c r="DA66" s="34">
        <f t="shared" ref="DA66" si="141">CM66</f>
        <v>0</v>
      </c>
      <c r="DC66" s="6">
        <f t="shared" si="113"/>
        <v>1282.6000000000001</v>
      </c>
      <c r="DD66" s="6">
        <f t="shared" si="114"/>
        <v>0</v>
      </c>
      <c r="DE66" s="6">
        <f t="shared" si="115"/>
        <v>0</v>
      </c>
      <c r="DF66" s="6">
        <f t="shared" si="116"/>
        <v>0</v>
      </c>
      <c r="DG66" s="6">
        <f t="shared" si="117"/>
        <v>0</v>
      </c>
    </row>
    <row r="67" spans="1:111" ht="11.25" customHeight="1">
      <c r="A67" s="20" t="s">
        <v>59</v>
      </c>
      <c r="B67" s="107">
        <v>1960</v>
      </c>
      <c r="C67" s="22" t="s">
        <v>80</v>
      </c>
      <c r="D67" s="10"/>
      <c r="E67" s="7">
        <f>D67*2.1</f>
        <v>0</v>
      </c>
      <c r="F67" s="3"/>
      <c r="G67" s="3"/>
      <c r="H67" s="3"/>
      <c r="I67" s="3"/>
      <c r="J67" s="3"/>
      <c r="K67" s="11">
        <f>SUM(D67:J67)-D67</f>
        <v>0</v>
      </c>
      <c r="L67" s="10"/>
      <c r="M67" s="7">
        <f>L67*2.1</f>
        <v>0</v>
      </c>
      <c r="N67" s="3"/>
      <c r="O67" s="3"/>
      <c r="P67" s="3"/>
      <c r="Q67" s="3"/>
      <c r="R67" s="3"/>
      <c r="S67" s="11">
        <f>SUM(L67:R67)-L67</f>
        <v>0</v>
      </c>
      <c r="T67" s="2"/>
      <c r="U67" s="7">
        <f>T67*1.98</f>
        <v>0</v>
      </c>
      <c r="V67" s="3"/>
      <c r="W67" s="3"/>
      <c r="X67" s="3"/>
      <c r="Y67" s="3"/>
      <c r="Z67" s="5"/>
      <c r="AA67" s="11">
        <f>SUM(T67:Z67)-T67</f>
        <v>0</v>
      </c>
      <c r="AB67" s="2"/>
      <c r="AC67" s="7">
        <f>(AB67)*1.98</f>
        <v>0</v>
      </c>
      <c r="AD67" s="3"/>
      <c r="AE67" s="3"/>
      <c r="AF67" s="3"/>
      <c r="AG67" s="3"/>
      <c r="AH67" s="5"/>
      <c r="AI67" s="11">
        <f>SUM(AB67:AH67)-AB67</f>
        <v>0</v>
      </c>
      <c r="AJ67" s="2">
        <v>530</v>
      </c>
      <c r="AK67" s="7">
        <f>AJ67*1.98</f>
        <v>1049.4000000000001</v>
      </c>
      <c r="AL67" s="3"/>
      <c r="AM67" s="3"/>
      <c r="AN67" s="3"/>
      <c r="AO67" s="3">
        <v>210</v>
      </c>
      <c r="AP67" s="5"/>
      <c r="AQ67" s="11">
        <f>SUM(AJ67:AP67)-AJ67</f>
        <v>1259.4000000000001</v>
      </c>
      <c r="AR67" s="2"/>
      <c r="AS67" s="7">
        <f>AR67*1.98</f>
        <v>0</v>
      </c>
      <c r="AT67" s="3"/>
      <c r="AU67" s="3"/>
      <c r="AV67" s="3"/>
      <c r="AW67" s="3"/>
      <c r="AX67" s="5"/>
      <c r="AY67" s="11">
        <f>SUM(AR67:AX67)-AR67</f>
        <v>0</v>
      </c>
      <c r="AZ67" s="10"/>
      <c r="BA67" s="7">
        <f>AZ67*1.98</f>
        <v>0</v>
      </c>
      <c r="BB67" s="3"/>
      <c r="BC67" s="3"/>
      <c r="BD67" s="3"/>
      <c r="BE67" s="3"/>
      <c r="BF67" s="3"/>
      <c r="BG67" s="11">
        <f>SUM(AZ67:BF67)-AZ67</f>
        <v>0</v>
      </c>
      <c r="BH67" s="10"/>
      <c r="BI67" s="7">
        <f>BH67*1.98</f>
        <v>0</v>
      </c>
      <c r="BJ67" s="3"/>
      <c r="BK67" s="3"/>
      <c r="BL67" s="3"/>
      <c r="BM67" s="3"/>
      <c r="BN67" s="3"/>
      <c r="BO67" s="11">
        <f>SUM(BH67:BN67)-BH67</f>
        <v>0</v>
      </c>
      <c r="BP67" s="10"/>
      <c r="BQ67" s="7">
        <f>BP67*2.1</f>
        <v>0</v>
      </c>
      <c r="BR67" s="3"/>
      <c r="BS67" s="3"/>
      <c r="BT67" s="3"/>
      <c r="BU67" s="3"/>
      <c r="BV67" s="3"/>
      <c r="BW67" s="11">
        <f>SUM(BP67:BV67)-BP67</f>
        <v>0</v>
      </c>
      <c r="BX67" s="2"/>
      <c r="BY67" s="7">
        <f>(BX67)*2.1</f>
        <v>0</v>
      </c>
      <c r="BZ67" s="3"/>
      <c r="CA67" s="3"/>
      <c r="CB67" s="3"/>
      <c r="CC67" s="3"/>
      <c r="CD67" s="5"/>
      <c r="CE67" s="11">
        <f>SUM(BX67:CD67)-BX67</f>
        <v>0</v>
      </c>
      <c r="CF67" s="10"/>
      <c r="CG67" s="7">
        <f>CF67*2.1</f>
        <v>0</v>
      </c>
      <c r="CH67" s="3"/>
      <c r="CI67" s="3"/>
      <c r="CJ67" s="3"/>
      <c r="CK67" s="3"/>
      <c r="CL67" s="3"/>
      <c r="CM67" s="11">
        <f>SUM(CF67:CL67)-CF67</f>
        <v>0</v>
      </c>
      <c r="CN67" s="60">
        <f>AVERAGE(DC67:DG67)</f>
        <v>251.88000000000002</v>
      </c>
      <c r="CO67" s="77">
        <v>35</v>
      </c>
      <c r="CP67" s="2"/>
      <c r="CQ67" s="34">
        <f t="shared" ref="CQ67" si="142">K67</f>
        <v>0</v>
      </c>
      <c r="CR67" s="34">
        <f t="shared" ref="CR67" si="143">S67</f>
        <v>0</v>
      </c>
      <c r="CS67" s="34">
        <f t="shared" ref="CS67" si="144">AA67</f>
        <v>0</v>
      </c>
      <c r="CT67" s="34">
        <f t="shared" ref="CT67" si="145">AI67</f>
        <v>0</v>
      </c>
      <c r="CU67" s="34">
        <f t="shared" ref="CU67" si="146">AQ67</f>
        <v>1259.4000000000001</v>
      </c>
      <c r="CV67" s="34">
        <f t="shared" ref="CV67" si="147">AY67</f>
        <v>0</v>
      </c>
      <c r="CW67" s="34">
        <f t="shared" ref="CW67" si="148">BG67</f>
        <v>0</v>
      </c>
      <c r="CX67" s="34">
        <f t="shared" ref="CX67" si="149">BO67</f>
        <v>0</v>
      </c>
      <c r="CY67" s="34">
        <f t="shared" ref="CY67" si="150">BW67</f>
        <v>0</v>
      </c>
      <c r="CZ67" s="34">
        <f t="shared" ref="CZ67" si="151">CE67</f>
        <v>0</v>
      </c>
      <c r="DA67" s="34">
        <f t="shared" ref="DA67" si="152">CM67</f>
        <v>0</v>
      </c>
      <c r="DC67" s="6">
        <f t="shared" si="113"/>
        <v>1259.4000000000001</v>
      </c>
      <c r="DD67" s="6">
        <f t="shared" si="114"/>
        <v>0</v>
      </c>
      <c r="DE67" s="6">
        <f t="shared" si="115"/>
        <v>0</v>
      </c>
      <c r="DF67" s="6">
        <f t="shared" si="116"/>
        <v>0</v>
      </c>
      <c r="DG67" s="6">
        <f t="shared" si="117"/>
        <v>0</v>
      </c>
    </row>
    <row r="68" spans="1:111" ht="11.25" customHeight="1">
      <c r="A68" s="20" t="s">
        <v>156</v>
      </c>
      <c r="B68" s="107"/>
      <c r="C68" s="22" t="s">
        <v>113</v>
      </c>
      <c r="D68" s="10"/>
      <c r="E68" s="7">
        <f>D68*2.1</f>
        <v>0</v>
      </c>
      <c r="F68" s="3"/>
      <c r="G68" s="3"/>
      <c r="H68" s="3"/>
      <c r="I68" s="3"/>
      <c r="J68" s="3"/>
      <c r="K68" s="11">
        <f>SUM(D68:J68)-D68</f>
        <v>0</v>
      </c>
      <c r="L68" s="10"/>
      <c r="M68" s="7">
        <f>L68*2.1</f>
        <v>0</v>
      </c>
      <c r="N68" s="3"/>
      <c r="O68" s="3"/>
      <c r="P68" s="3"/>
      <c r="Q68" s="3"/>
      <c r="R68" s="3"/>
      <c r="S68" s="11">
        <f>SUM(L68:R68)-L68</f>
        <v>0</v>
      </c>
      <c r="T68" s="2"/>
      <c r="U68" s="7">
        <f>T68*1.98</f>
        <v>0</v>
      </c>
      <c r="V68" s="3"/>
      <c r="W68" s="3"/>
      <c r="X68" s="3"/>
      <c r="Y68" s="3"/>
      <c r="Z68" s="5"/>
      <c r="AA68" s="11">
        <f>SUM(T68:Z68)-T68</f>
        <v>0</v>
      </c>
      <c r="AB68" s="2">
        <v>469</v>
      </c>
      <c r="AC68" s="7">
        <f>(AB68)*1.98</f>
        <v>928.62</v>
      </c>
      <c r="AD68" s="3"/>
      <c r="AE68" s="3"/>
      <c r="AF68" s="3"/>
      <c r="AG68" s="3">
        <v>320</v>
      </c>
      <c r="AH68" s="5"/>
      <c r="AI68" s="11">
        <f>SUM(AB68:AH68)-AB68</f>
        <v>1248.6199999999999</v>
      </c>
      <c r="AJ68" s="2"/>
      <c r="AK68" s="7">
        <f>AJ68*1.98</f>
        <v>0</v>
      </c>
      <c r="AL68" s="3"/>
      <c r="AM68" s="3"/>
      <c r="AN68" s="3"/>
      <c r="AO68" s="3"/>
      <c r="AP68" s="5"/>
      <c r="AQ68" s="11">
        <f>SUM(AJ68:AP68)-AJ68</f>
        <v>0</v>
      </c>
      <c r="AR68" s="2"/>
      <c r="AS68" s="7">
        <f>AR68*1.98</f>
        <v>0</v>
      </c>
      <c r="AT68" s="3"/>
      <c r="AU68" s="3"/>
      <c r="AV68" s="3"/>
      <c r="AW68" s="3"/>
      <c r="AX68" s="5"/>
      <c r="AY68" s="11">
        <f>SUM(AR68:AX68)-AR68</f>
        <v>0</v>
      </c>
      <c r="AZ68" s="10"/>
      <c r="BA68" s="7">
        <f>AZ68*1.98</f>
        <v>0</v>
      </c>
      <c r="BB68" s="3"/>
      <c r="BC68" s="3"/>
      <c r="BD68" s="3"/>
      <c r="BE68" s="3"/>
      <c r="BF68" s="3"/>
      <c r="BG68" s="11">
        <f>SUM(AZ68:BF68)-AZ68</f>
        <v>0</v>
      </c>
      <c r="BH68" s="10"/>
      <c r="BI68" s="7">
        <f>BH68*1.98</f>
        <v>0</v>
      </c>
      <c r="BJ68" s="3"/>
      <c r="BK68" s="3"/>
      <c r="BL68" s="3"/>
      <c r="BM68" s="3"/>
      <c r="BN68" s="3"/>
      <c r="BO68" s="11">
        <f>SUM(BH68:BN68)-BH68</f>
        <v>0</v>
      </c>
      <c r="BP68" s="10"/>
      <c r="BQ68" s="7">
        <f>BP68*2.1</f>
        <v>0</v>
      </c>
      <c r="BR68" s="3"/>
      <c r="BS68" s="3"/>
      <c r="BT68" s="3"/>
      <c r="BU68" s="3"/>
      <c r="BV68" s="3"/>
      <c r="BW68" s="11">
        <f>SUM(BP68:BV68)-BP68</f>
        <v>0</v>
      </c>
      <c r="BX68" s="2"/>
      <c r="BY68" s="7">
        <f>(BX68)*2.1</f>
        <v>0</v>
      </c>
      <c r="BZ68" s="3"/>
      <c r="CA68" s="3"/>
      <c r="CB68" s="3"/>
      <c r="CC68" s="3"/>
      <c r="CD68" s="5"/>
      <c r="CE68" s="11">
        <f>SUM(BX68:CD68)-BX68</f>
        <v>0</v>
      </c>
      <c r="CF68" s="10"/>
      <c r="CG68" s="7">
        <f>CF68*2.1</f>
        <v>0</v>
      </c>
      <c r="CH68" s="3"/>
      <c r="CI68" s="3"/>
      <c r="CJ68" s="3"/>
      <c r="CK68" s="3"/>
      <c r="CL68" s="3"/>
      <c r="CM68" s="11">
        <f>SUM(CF68:CL68)-CF68</f>
        <v>0</v>
      </c>
      <c r="CN68" s="60">
        <f>AVERAGE(DC68:DG68)</f>
        <v>249.72399999999999</v>
      </c>
      <c r="CO68" s="77">
        <v>36</v>
      </c>
      <c r="CP68" s="2"/>
      <c r="CQ68" s="34">
        <f t="shared" ref="CQ68" si="153">K68</f>
        <v>0</v>
      </c>
      <c r="CR68" s="34">
        <f t="shared" ref="CR68" si="154">S68</f>
        <v>0</v>
      </c>
      <c r="CS68" s="34">
        <f t="shared" ref="CS68" si="155">AA68</f>
        <v>0</v>
      </c>
      <c r="CT68" s="34">
        <f t="shared" ref="CT68" si="156">AI68</f>
        <v>1248.6199999999999</v>
      </c>
      <c r="CU68" s="34">
        <f t="shared" ref="CU68" si="157">AQ68</f>
        <v>0</v>
      </c>
      <c r="CV68" s="34">
        <f t="shared" ref="CV68" si="158">AY68</f>
        <v>0</v>
      </c>
      <c r="CW68" s="34">
        <f t="shared" ref="CW68" si="159">BG68</f>
        <v>0</v>
      </c>
      <c r="CX68" s="34">
        <f t="shared" ref="CX68" si="160">BO68</f>
        <v>0</v>
      </c>
      <c r="CY68" s="34">
        <f t="shared" ref="CY68" si="161">BW68</f>
        <v>0</v>
      </c>
      <c r="CZ68" s="34">
        <f t="shared" ref="CZ68" si="162">CE68</f>
        <v>0</v>
      </c>
      <c r="DA68" s="34">
        <f t="shared" ref="DA68" si="163">CM68</f>
        <v>0</v>
      </c>
      <c r="DC68" s="6">
        <f t="shared" si="113"/>
        <v>1248.6199999999999</v>
      </c>
      <c r="DD68" s="6">
        <f t="shared" si="114"/>
        <v>0</v>
      </c>
      <c r="DE68" s="6">
        <f t="shared" si="115"/>
        <v>0</v>
      </c>
      <c r="DF68" s="6">
        <f t="shared" si="116"/>
        <v>0</v>
      </c>
      <c r="DG68" s="6">
        <f t="shared" si="117"/>
        <v>0</v>
      </c>
    </row>
    <row r="69" spans="1:111" ht="11.25" customHeight="1">
      <c r="A69" s="20" t="s">
        <v>179</v>
      </c>
      <c r="B69" s="107"/>
      <c r="C69" s="22" t="s">
        <v>34</v>
      </c>
      <c r="D69" s="10">
        <v>465</v>
      </c>
      <c r="E69" s="7">
        <f>D69*2.1</f>
        <v>976.5</v>
      </c>
      <c r="F69" s="3"/>
      <c r="G69" s="3"/>
      <c r="H69" s="3"/>
      <c r="I69" s="3">
        <v>220</v>
      </c>
      <c r="J69" s="3"/>
      <c r="K69" s="11">
        <f>SUM(D69:J69)-D69</f>
        <v>1196.5</v>
      </c>
      <c r="L69" s="10"/>
      <c r="M69" s="7">
        <f>L69*2.1</f>
        <v>0</v>
      </c>
      <c r="N69" s="3"/>
      <c r="O69" s="3"/>
      <c r="P69" s="3"/>
      <c r="Q69" s="3"/>
      <c r="R69" s="3"/>
      <c r="S69" s="11">
        <f>SUM(L69:R69)-L69</f>
        <v>0</v>
      </c>
      <c r="T69" s="2"/>
      <c r="U69" s="7">
        <f>T69*1.98</f>
        <v>0</v>
      </c>
      <c r="V69" s="3"/>
      <c r="W69" s="3"/>
      <c r="X69" s="3"/>
      <c r="Y69" s="3"/>
      <c r="Z69" s="5"/>
      <c r="AA69" s="11">
        <f>SUM(T69:Z69)-T69</f>
        <v>0</v>
      </c>
      <c r="AB69" s="2"/>
      <c r="AC69" s="7">
        <f>(AB69)*1.98</f>
        <v>0</v>
      </c>
      <c r="AD69" s="3"/>
      <c r="AE69" s="3"/>
      <c r="AF69" s="3"/>
      <c r="AG69" s="3"/>
      <c r="AH69" s="5"/>
      <c r="AI69" s="11">
        <f>SUM(AB69:AH69)-AB69</f>
        <v>0</v>
      </c>
      <c r="AJ69" s="2"/>
      <c r="AK69" s="7">
        <f>AJ69*1.98</f>
        <v>0</v>
      </c>
      <c r="AL69" s="3"/>
      <c r="AM69" s="3"/>
      <c r="AN69" s="3"/>
      <c r="AO69" s="3"/>
      <c r="AP69" s="5"/>
      <c r="AQ69" s="11">
        <f>SUM(AJ69:AP69)-AJ69</f>
        <v>0</v>
      </c>
      <c r="AR69" s="2"/>
      <c r="AS69" s="7">
        <f>AR69*1.98</f>
        <v>0</v>
      </c>
      <c r="AT69" s="3"/>
      <c r="AU69" s="3"/>
      <c r="AV69" s="3"/>
      <c r="AW69" s="3"/>
      <c r="AX69" s="5"/>
      <c r="AY69" s="11">
        <f>SUM(AR69:AX69)-AR69</f>
        <v>0</v>
      </c>
      <c r="AZ69" s="10"/>
      <c r="BA69" s="7">
        <f>AZ69*1.98</f>
        <v>0</v>
      </c>
      <c r="BB69" s="3"/>
      <c r="BC69" s="3"/>
      <c r="BD69" s="3"/>
      <c r="BE69" s="3"/>
      <c r="BF69" s="3"/>
      <c r="BG69" s="11">
        <f>SUM(AZ69:BF69)-AZ69</f>
        <v>0</v>
      </c>
      <c r="BH69" s="10"/>
      <c r="BI69" s="7">
        <f>BH69*1.98</f>
        <v>0</v>
      </c>
      <c r="BJ69" s="3"/>
      <c r="BK69" s="3"/>
      <c r="BL69" s="3"/>
      <c r="BM69" s="3"/>
      <c r="BN69" s="3"/>
      <c r="BO69" s="11">
        <f>SUM(BH69:BN69)-BH69</f>
        <v>0</v>
      </c>
      <c r="BP69" s="10"/>
      <c r="BQ69" s="7">
        <f>BP69*2.1</f>
        <v>0</v>
      </c>
      <c r="BR69" s="3"/>
      <c r="BS69" s="3"/>
      <c r="BT69" s="3"/>
      <c r="BU69" s="3"/>
      <c r="BV69" s="3"/>
      <c r="BW69" s="11">
        <f>SUM(BP69:BV69)-BP69</f>
        <v>0</v>
      </c>
      <c r="BX69" s="2"/>
      <c r="BY69" s="7">
        <f>(BX69)*2.1</f>
        <v>0</v>
      </c>
      <c r="BZ69" s="3"/>
      <c r="CA69" s="3"/>
      <c r="CB69" s="3"/>
      <c r="CC69" s="3"/>
      <c r="CD69" s="5"/>
      <c r="CE69" s="11">
        <f>SUM(BX69:CD69)-BX69</f>
        <v>0</v>
      </c>
      <c r="CF69" s="10"/>
      <c r="CG69" s="7">
        <f>CF69*2.1</f>
        <v>0</v>
      </c>
      <c r="CH69" s="3"/>
      <c r="CI69" s="3"/>
      <c r="CJ69" s="3"/>
      <c r="CK69" s="3"/>
      <c r="CL69" s="3"/>
      <c r="CM69" s="11">
        <f>SUM(CF69:CL69)-CF69</f>
        <v>0</v>
      </c>
      <c r="CN69" s="60">
        <f>AVERAGE(DC69:DG69)</f>
        <v>239.3</v>
      </c>
      <c r="CO69" s="77">
        <v>37</v>
      </c>
      <c r="CP69" s="2"/>
      <c r="CQ69" s="34">
        <f t="shared" ref="CQ69" si="164">K69</f>
        <v>1196.5</v>
      </c>
      <c r="CR69" s="34">
        <f t="shared" ref="CR69" si="165">S69</f>
        <v>0</v>
      </c>
      <c r="CS69" s="34">
        <f t="shared" ref="CS69" si="166">AA69</f>
        <v>0</v>
      </c>
      <c r="CT69" s="34">
        <f t="shared" ref="CT69" si="167">AI69</f>
        <v>0</v>
      </c>
      <c r="CU69" s="34">
        <f t="shared" ref="CU69" si="168">AQ69</f>
        <v>0</v>
      </c>
      <c r="CV69" s="34">
        <f t="shared" ref="CV69" si="169">AY69</f>
        <v>0</v>
      </c>
      <c r="CW69" s="34">
        <f t="shared" ref="CW69" si="170">BG69</f>
        <v>0</v>
      </c>
      <c r="CX69" s="34">
        <f t="shared" ref="CX69" si="171">BO69</f>
        <v>0</v>
      </c>
      <c r="CY69" s="34">
        <f t="shared" ref="CY69" si="172">BW69</f>
        <v>0</v>
      </c>
      <c r="CZ69" s="34">
        <f t="shared" ref="CZ69" si="173">CE69</f>
        <v>0</v>
      </c>
      <c r="DA69" s="34">
        <f t="shared" ref="DA69" si="174">CM69</f>
        <v>0</v>
      </c>
      <c r="DC69" s="6">
        <f t="shared" si="113"/>
        <v>1196.5</v>
      </c>
      <c r="DD69" s="6">
        <f t="shared" si="114"/>
        <v>0</v>
      </c>
      <c r="DE69" s="6">
        <f t="shared" si="115"/>
        <v>0</v>
      </c>
      <c r="DF69" s="6">
        <f t="shared" si="116"/>
        <v>0</v>
      </c>
      <c r="DG69" s="6">
        <f t="shared" si="117"/>
        <v>0</v>
      </c>
    </row>
    <row r="70" spans="1:111" ht="11.25" customHeight="1">
      <c r="A70" s="20" t="s">
        <v>189</v>
      </c>
      <c r="B70" s="107"/>
      <c r="C70" s="22" t="s">
        <v>190</v>
      </c>
      <c r="D70" s="10">
        <v>437</v>
      </c>
      <c r="E70" s="7">
        <f>D70*2.1</f>
        <v>917.7</v>
      </c>
      <c r="F70" s="3"/>
      <c r="G70" s="3"/>
      <c r="H70" s="3"/>
      <c r="I70" s="3">
        <v>220</v>
      </c>
      <c r="J70" s="3"/>
      <c r="K70" s="11">
        <f>SUM(D70:J70)-D70</f>
        <v>1137.7</v>
      </c>
      <c r="L70" s="10"/>
      <c r="M70" s="7">
        <f>L70*2.1</f>
        <v>0</v>
      </c>
      <c r="N70" s="3"/>
      <c r="O70" s="3"/>
      <c r="P70" s="3"/>
      <c r="Q70" s="3"/>
      <c r="R70" s="3"/>
      <c r="S70" s="11">
        <f>SUM(L70:R70)-L70</f>
        <v>0</v>
      </c>
      <c r="T70" s="2"/>
      <c r="U70" s="7">
        <f>T70*1.98</f>
        <v>0</v>
      </c>
      <c r="V70" s="3"/>
      <c r="W70" s="3"/>
      <c r="X70" s="3"/>
      <c r="Y70" s="3"/>
      <c r="Z70" s="5"/>
      <c r="AA70" s="11">
        <f>SUM(T70:Z70)-T70</f>
        <v>0</v>
      </c>
      <c r="AB70" s="2"/>
      <c r="AC70" s="7">
        <f>(AB70)*1.98</f>
        <v>0</v>
      </c>
      <c r="AD70" s="3"/>
      <c r="AE70" s="3"/>
      <c r="AF70" s="3"/>
      <c r="AG70" s="3"/>
      <c r="AH70" s="5"/>
      <c r="AI70" s="11">
        <f>SUM(AB70:AH70)-AB70</f>
        <v>0</v>
      </c>
      <c r="AJ70" s="2"/>
      <c r="AK70" s="7">
        <f>AJ70*1.98</f>
        <v>0</v>
      </c>
      <c r="AL70" s="3"/>
      <c r="AM70" s="3"/>
      <c r="AN70" s="3"/>
      <c r="AO70" s="3"/>
      <c r="AP70" s="5"/>
      <c r="AQ70" s="11">
        <f>SUM(AJ70:AP70)-AJ70</f>
        <v>0</v>
      </c>
      <c r="AR70" s="2"/>
      <c r="AS70" s="7">
        <f>AR70*1.98</f>
        <v>0</v>
      </c>
      <c r="AT70" s="3"/>
      <c r="AU70" s="3"/>
      <c r="AV70" s="3"/>
      <c r="AW70" s="3"/>
      <c r="AX70" s="5"/>
      <c r="AY70" s="11">
        <f>SUM(AR70:AX70)-AR70</f>
        <v>0</v>
      </c>
      <c r="AZ70" s="10"/>
      <c r="BA70" s="7">
        <f>AZ70*1.98</f>
        <v>0</v>
      </c>
      <c r="BB70" s="3"/>
      <c r="BC70" s="3"/>
      <c r="BD70" s="3"/>
      <c r="BE70" s="3"/>
      <c r="BF70" s="3"/>
      <c r="BG70" s="11">
        <f>SUM(AZ70:BF70)-AZ70</f>
        <v>0</v>
      </c>
      <c r="BH70" s="10"/>
      <c r="BI70" s="7">
        <f>BH70*1.98</f>
        <v>0</v>
      </c>
      <c r="BJ70" s="3"/>
      <c r="BK70" s="3"/>
      <c r="BL70" s="3"/>
      <c r="BM70" s="3"/>
      <c r="BN70" s="3"/>
      <c r="BO70" s="11">
        <f>SUM(BH70:BN70)-BH70</f>
        <v>0</v>
      </c>
      <c r="BP70" s="10"/>
      <c r="BQ70" s="7">
        <f>BP70*2.1</f>
        <v>0</v>
      </c>
      <c r="BR70" s="3"/>
      <c r="BS70" s="3"/>
      <c r="BT70" s="3"/>
      <c r="BU70" s="3"/>
      <c r="BV70" s="3"/>
      <c r="BW70" s="11">
        <f>SUM(BP70:BV70)-BP70</f>
        <v>0</v>
      </c>
      <c r="BX70" s="2"/>
      <c r="BY70" s="7">
        <f>(BX70)*2.1</f>
        <v>0</v>
      </c>
      <c r="BZ70" s="3"/>
      <c r="CA70" s="3"/>
      <c r="CB70" s="3"/>
      <c r="CC70" s="3"/>
      <c r="CD70" s="5"/>
      <c r="CE70" s="11">
        <f>SUM(BX70:CD70)-BX70</f>
        <v>0</v>
      </c>
      <c r="CF70" s="10"/>
      <c r="CG70" s="7">
        <f>CF70*2.1</f>
        <v>0</v>
      </c>
      <c r="CH70" s="3"/>
      <c r="CI70" s="3"/>
      <c r="CJ70" s="3"/>
      <c r="CK70" s="3"/>
      <c r="CL70" s="3"/>
      <c r="CM70" s="11">
        <f>SUM(CF70:CL70)-CF70</f>
        <v>0</v>
      </c>
      <c r="CN70" s="60">
        <f>AVERAGE(DC70:DG70)</f>
        <v>227.54000000000002</v>
      </c>
      <c r="CO70" s="77">
        <v>38</v>
      </c>
      <c r="CP70" s="2"/>
      <c r="CQ70" s="34">
        <f t="shared" ref="CQ70" si="175">K70</f>
        <v>1137.7</v>
      </c>
      <c r="CR70" s="34">
        <f t="shared" ref="CR70" si="176">S70</f>
        <v>0</v>
      </c>
      <c r="CS70" s="34">
        <f t="shared" ref="CS70" si="177">AA70</f>
        <v>0</v>
      </c>
      <c r="CT70" s="34">
        <f t="shared" ref="CT70" si="178">AI70</f>
        <v>0</v>
      </c>
      <c r="CU70" s="34">
        <f t="shared" ref="CU70" si="179">AQ70</f>
        <v>0</v>
      </c>
      <c r="CV70" s="34">
        <f t="shared" ref="CV70" si="180">AY70</f>
        <v>0</v>
      </c>
      <c r="CW70" s="34">
        <f t="shared" ref="CW70" si="181">BG70</f>
        <v>0</v>
      </c>
      <c r="CX70" s="34">
        <f t="shared" ref="CX70" si="182">BO70</f>
        <v>0</v>
      </c>
      <c r="CY70" s="34">
        <f t="shared" ref="CY70" si="183">BW70</f>
        <v>0</v>
      </c>
      <c r="CZ70" s="34">
        <f t="shared" ref="CZ70" si="184">CE70</f>
        <v>0</v>
      </c>
      <c r="DA70" s="34">
        <f t="shared" ref="DA70" si="185">CM70</f>
        <v>0</v>
      </c>
      <c r="DC70" s="6">
        <f t="shared" si="113"/>
        <v>1137.7</v>
      </c>
      <c r="DD70" s="6">
        <f t="shared" si="114"/>
        <v>0</v>
      </c>
      <c r="DE70" s="6">
        <f t="shared" si="115"/>
        <v>0</v>
      </c>
      <c r="DF70" s="6">
        <f t="shared" si="116"/>
        <v>0</v>
      </c>
      <c r="DG70" s="6">
        <f t="shared" si="117"/>
        <v>0</v>
      </c>
    </row>
    <row r="71" spans="1:111" ht="11.25" customHeight="1">
      <c r="A71" s="20" t="s">
        <v>192</v>
      </c>
      <c r="B71" s="107"/>
      <c r="C71" s="22" t="s">
        <v>190</v>
      </c>
      <c r="D71" s="10">
        <v>424</v>
      </c>
      <c r="E71" s="7">
        <f>D71*2.1</f>
        <v>890.40000000000009</v>
      </c>
      <c r="F71" s="3"/>
      <c r="G71" s="3"/>
      <c r="H71" s="3"/>
      <c r="I71" s="3">
        <v>220</v>
      </c>
      <c r="J71" s="3"/>
      <c r="K71" s="11">
        <f>SUM(D71:J71)-D71</f>
        <v>1110.4000000000001</v>
      </c>
      <c r="L71" s="10"/>
      <c r="M71" s="7">
        <f>L71*2.1</f>
        <v>0</v>
      </c>
      <c r="N71" s="3"/>
      <c r="O71" s="3"/>
      <c r="P71" s="3"/>
      <c r="Q71" s="3"/>
      <c r="R71" s="3"/>
      <c r="S71" s="11">
        <f>SUM(L71:R71)-L71</f>
        <v>0</v>
      </c>
      <c r="T71" s="2"/>
      <c r="U71" s="7">
        <f>T71*1.98</f>
        <v>0</v>
      </c>
      <c r="V71" s="3"/>
      <c r="W71" s="3"/>
      <c r="X71" s="3"/>
      <c r="Y71" s="3"/>
      <c r="Z71" s="5"/>
      <c r="AA71" s="11">
        <f>SUM(T71:Z71)-T71</f>
        <v>0</v>
      </c>
      <c r="AB71" s="2"/>
      <c r="AC71" s="7">
        <f>(AB71)*1.98</f>
        <v>0</v>
      </c>
      <c r="AD71" s="3"/>
      <c r="AE71" s="3"/>
      <c r="AF71" s="3"/>
      <c r="AG71" s="3"/>
      <c r="AH71" s="5"/>
      <c r="AI71" s="11">
        <f>SUM(AB71:AH71)-AB71</f>
        <v>0</v>
      </c>
      <c r="AJ71" s="2"/>
      <c r="AK71" s="7">
        <f>AJ71*1.98</f>
        <v>0</v>
      </c>
      <c r="AL71" s="3"/>
      <c r="AM71" s="3"/>
      <c r="AN71" s="3"/>
      <c r="AO71" s="3"/>
      <c r="AP71" s="5"/>
      <c r="AQ71" s="11">
        <f>SUM(AJ71:AP71)-AJ71</f>
        <v>0</v>
      </c>
      <c r="AR71" s="2"/>
      <c r="AS71" s="7">
        <f>AR71*1.98</f>
        <v>0</v>
      </c>
      <c r="AT71" s="3"/>
      <c r="AU71" s="3"/>
      <c r="AV71" s="3"/>
      <c r="AW71" s="3"/>
      <c r="AX71" s="5"/>
      <c r="AY71" s="11">
        <f>SUM(AR71:AX71)-AR71</f>
        <v>0</v>
      </c>
      <c r="AZ71" s="10"/>
      <c r="BA71" s="7">
        <f>AZ71*1.98</f>
        <v>0</v>
      </c>
      <c r="BB71" s="3"/>
      <c r="BC71" s="3"/>
      <c r="BD71" s="3"/>
      <c r="BE71" s="3"/>
      <c r="BF71" s="3"/>
      <c r="BG71" s="11">
        <f>SUM(AZ71:BF71)-AZ71</f>
        <v>0</v>
      </c>
      <c r="BH71" s="10"/>
      <c r="BI71" s="7">
        <f>BH71*1.98</f>
        <v>0</v>
      </c>
      <c r="BJ71" s="3"/>
      <c r="BK71" s="3"/>
      <c r="BL71" s="3"/>
      <c r="BM71" s="3"/>
      <c r="BN71" s="3"/>
      <c r="BO71" s="11">
        <f>SUM(BH71:BN71)-BH71</f>
        <v>0</v>
      </c>
      <c r="BP71" s="10"/>
      <c r="BQ71" s="7">
        <f>BP71*2.1</f>
        <v>0</v>
      </c>
      <c r="BR71" s="3"/>
      <c r="BS71" s="3"/>
      <c r="BT71" s="3"/>
      <c r="BU71" s="3"/>
      <c r="BV71" s="3"/>
      <c r="BW71" s="11">
        <f>SUM(BP71:BV71)-BP71</f>
        <v>0</v>
      </c>
      <c r="BX71" s="2"/>
      <c r="BY71" s="7">
        <f>(BX71)*2.1</f>
        <v>0</v>
      </c>
      <c r="BZ71" s="3"/>
      <c r="CA71" s="3"/>
      <c r="CB71" s="3"/>
      <c r="CC71" s="3"/>
      <c r="CD71" s="5"/>
      <c r="CE71" s="11">
        <f>SUM(BX71:CD71)-BX71</f>
        <v>0</v>
      </c>
      <c r="CF71" s="10"/>
      <c r="CG71" s="7">
        <f>CF71*2.1</f>
        <v>0</v>
      </c>
      <c r="CH71" s="3"/>
      <c r="CI71" s="3"/>
      <c r="CJ71" s="3"/>
      <c r="CK71" s="3"/>
      <c r="CL71" s="3"/>
      <c r="CM71" s="11">
        <f>SUM(CF71:CL71)-CF71</f>
        <v>0</v>
      </c>
      <c r="CN71" s="60">
        <f>AVERAGE(DC71:DG71)</f>
        <v>222.08</v>
      </c>
      <c r="CO71" s="77">
        <v>39</v>
      </c>
      <c r="CP71" s="2"/>
      <c r="CQ71" s="34">
        <f t="shared" ref="CQ71" si="186">K71</f>
        <v>1110.4000000000001</v>
      </c>
      <c r="CR71" s="34">
        <f t="shared" ref="CR71" si="187">S71</f>
        <v>0</v>
      </c>
      <c r="CS71" s="34">
        <f t="shared" ref="CS71" si="188">AA71</f>
        <v>0</v>
      </c>
      <c r="CT71" s="34">
        <f t="shared" ref="CT71" si="189">AI71</f>
        <v>0</v>
      </c>
      <c r="CU71" s="34">
        <f t="shared" ref="CU71" si="190">AQ71</f>
        <v>0</v>
      </c>
      <c r="CV71" s="34">
        <f t="shared" ref="CV71" si="191">AY71</f>
        <v>0</v>
      </c>
      <c r="CW71" s="34">
        <f t="shared" ref="CW71" si="192">BG71</f>
        <v>0</v>
      </c>
      <c r="CX71" s="34">
        <f t="shared" ref="CX71" si="193">BO71</f>
        <v>0</v>
      </c>
      <c r="CY71" s="34">
        <f t="shared" ref="CY71" si="194">BW71</f>
        <v>0</v>
      </c>
      <c r="CZ71" s="34">
        <f t="shared" ref="CZ71" si="195">CE71</f>
        <v>0</v>
      </c>
      <c r="DA71" s="34">
        <f t="shared" ref="DA71" si="196">CM71</f>
        <v>0</v>
      </c>
      <c r="DC71" s="6">
        <f t="shared" si="113"/>
        <v>1110.4000000000001</v>
      </c>
      <c r="DD71" s="6">
        <f t="shared" si="114"/>
        <v>0</v>
      </c>
      <c r="DE71" s="6">
        <f t="shared" si="115"/>
        <v>0</v>
      </c>
      <c r="DF71" s="6">
        <f t="shared" si="116"/>
        <v>0</v>
      </c>
      <c r="DG71" s="6">
        <f t="shared" si="117"/>
        <v>0</v>
      </c>
    </row>
    <row r="72" spans="1:111">
      <c r="A72" s="20" t="s">
        <v>191</v>
      </c>
      <c r="B72" s="107"/>
      <c r="C72" s="22" t="s">
        <v>190</v>
      </c>
      <c r="D72" s="10">
        <v>348</v>
      </c>
      <c r="E72" s="7">
        <f>D72*2.1</f>
        <v>730.80000000000007</v>
      </c>
      <c r="F72" s="3"/>
      <c r="G72" s="3"/>
      <c r="H72" s="3"/>
      <c r="I72" s="3">
        <v>220</v>
      </c>
      <c r="J72" s="3"/>
      <c r="K72" s="11">
        <f>SUM(D72:J72)-D72</f>
        <v>950.80000000000018</v>
      </c>
      <c r="L72" s="10"/>
      <c r="M72" s="7">
        <f>L72*2.1</f>
        <v>0</v>
      </c>
      <c r="N72" s="3"/>
      <c r="O72" s="3"/>
      <c r="P72" s="3"/>
      <c r="Q72" s="3"/>
      <c r="R72" s="3"/>
      <c r="S72" s="11">
        <f>SUM(L72:R72)-L72</f>
        <v>0</v>
      </c>
      <c r="T72" s="2"/>
      <c r="U72" s="7">
        <f>T72*1.98</f>
        <v>0</v>
      </c>
      <c r="V72" s="3"/>
      <c r="W72" s="3"/>
      <c r="X72" s="3"/>
      <c r="Y72" s="3"/>
      <c r="Z72" s="5"/>
      <c r="AA72" s="11">
        <f>SUM(T72:Z72)-T72</f>
        <v>0</v>
      </c>
      <c r="AB72" s="2"/>
      <c r="AC72" s="7">
        <f>(AB72)*1.98</f>
        <v>0</v>
      </c>
      <c r="AD72" s="3"/>
      <c r="AE72" s="3"/>
      <c r="AF72" s="3"/>
      <c r="AG72" s="3"/>
      <c r="AH72" s="5"/>
      <c r="AI72" s="11">
        <f>SUM(AB72:AH72)-AB72</f>
        <v>0</v>
      </c>
      <c r="AJ72" s="2"/>
      <c r="AK72" s="7">
        <f>AJ72*1.98</f>
        <v>0</v>
      </c>
      <c r="AL72" s="3"/>
      <c r="AM72" s="3"/>
      <c r="AN72" s="3"/>
      <c r="AO72" s="3"/>
      <c r="AP72" s="5"/>
      <c r="AQ72" s="11">
        <f>SUM(AJ72:AP72)-AJ72</f>
        <v>0</v>
      </c>
      <c r="AR72" s="2"/>
      <c r="AS72" s="7">
        <f>AR72*1.98</f>
        <v>0</v>
      </c>
      <c r="AT72" s="3"/>
      <c r="AU72" s="3"/>
      <c r="AV72" s="3"/>
      <c r="AW72" s="3"/>
      <c r="AX72" s="5"/>
      <c r="AY72" s="11">
        <f>SUM(AR72:AX72)-AR72</f>
        <v>0</v>
      </c>
      <c r="AZ72" s="10"/>
      <c r="BA72" s="7">
        <f>AZ72*1.98</f>
        <v>0</v>
      </c>
      <c r="BB72" s="3"/>
      <c r="BC72" s="3"/>
      <c r="BD72" s="3"/>
      <c r="BE72" s="3"/>
      <c r="BF72" s="3"/>
      <c r="BG72" s="11">
        <f>SUM(AZ72:BF72)-AZ72</f>
        <v>0</v>
      </c>
      <c r="BH72" s="10"/>
      <c r="BI72" s="7">
        <f>BH72*1.98</f>
        <v>0</v>
      </c>
      <c r="BJ72" s="3"/>
      <c r="BK72" s="3"/>
      <c r="BL72" s="3"/>
      <c r="BM72" s="3"/>
      <c r="BN72" s="3"/>
      <c r="BO72" s="11">
        <f>SUM(BH72:BN72)-BH72</f>
        <v>0</v>
      </c>
      <c r="BP72" s="10"/>
      <c r="BQ72" s="7">
        <f>BP72*2.1</f>
        <v>0</v>
      </c>
      <c r="BR72" s="3"/>
      <c r="BS72" s="3"/>
      <c r="BT72" s="3"/>
      <c r="BU72" s="3"/>
      <c r="BV72" s="3"/>
      <c r="BW72" s="11">
        <f>SUM(BP72:BV72)-BP72</f>
        <v>0</v>
      </c>
      <c r="BX72" s="2"/>
      <c r="BY72" s="7">
        <f>(BX72)*2.1</f>
        <v>0</v>
      </c>
      <c r="BZ72" s="3"/>
      <c r="CA72" s="3"/>
      <c r="CB72" s="3"/>
      <c r="CC72" s="3"/>
      <c r="CD72" s="5"/>
      <c r="CE72" s="11">
        <f>SUM(BX72:CD72)-BX72</f>
        <v>0</v>
      </c>
      <c r="CF72" s="10"/>
      <c r="CG72" s="7">
        <f>CF72*2.1</f>
        <v>0</v>
      </c>
      <c r="CH72" s="3"/>
      <c r="CI72" s="3"/>
      <c r="CJ72" s="3"/>
      <c r="CK72" s="3"/>
      <c r="CL72" s="3"/>
      <c r="CM72" s="11">
        <f>SUM(CF72:CL72)-CF72</f>
        <v>0</v>
      </c>
      <c r="CN72" s="60">
        <f>AVERAGE(DC72:DG72)</f>
        <v>190.16000000000003</v>
      </c>
      <c r="CO72" s="77">
        <v>40</v>
      </c>
      <c r="CP72" s="2"/>
      <c r="CQ72" s="34">
        <f t="shared" ref="CQ72" si="197">K72</f>
        <v>950.80000000000018</v>
      </c>
      <c r="CR72" s="34">
        <f t="shared" ref="CR72" si="198">S72</f>
        <v>0</v>
      </c>
      <c r="CS72" s="34">
        <f t="shared" ref="CS72" si="199">AA72</f>
        <v>0</v>
      </c>
      <c r="CT72" s="34">
        <f t="shared" ref="CT72" si="200">AI72</f>
        <v>0</v>
      </c>
      <c r="CU72" s="34">
        <f t="shared" ref="CU72" si="201">AQ72</f>
        <v>0</v>
      </c>
      <c r="CV72" s="34">
        <f t="shared" ref="CV72" si="202">AY72</f>
        <v>0</v>
      </c>
      <c r="CW72" s="34">
        <f t="shared" ref="CW72" si="203">BG72</f>
        <v>0</v>
      </c>
      <c r="CX72" s="34">
        <f t="shared" ref="CX72" si="204">BO72</f>
        <v>0</v>
      </c>
      <c r="CY72" s="34">
        <f t="shared" ref="CY72" si="205">BW72</f>
        <v>0</v>
      </c>
      <c r="CZ72" s="34">
        <f t="shared" ref="CZ72" si="206">CE72</f>
        <v>0</v>
      </c>
      <c r="DA72" s="34">
        <f t="shared" ref="DA72" si="207">CM72</f>
        <v>0</v>
      </c>
      <c r="DC72" s="6">
        <f t="shared" si="113"/>
        <v>950.80000000000018</v>
      </c>
      <c r="DD72" s="6">
        <f t="shared" si="114"/>
        <v>0</v>
      </c>
      <c r="DE72" s="6">
        <f t="shared" si="115"/>
        <v>0</v>
      </c>
      <c r="DF72" s="6">
        <f t="shared" si="116"/>
        <v>0</v>
      </c>
      <c r="DG72" s="6">
        <f t="shared" si="117"/>
        <v>0</v>
      </c>
    </row>
    <row r="73" spans="1:111" ht="11.25" hidden="1" customHeight="1">
      <c r="A73" s="20" t="s">
        <v>156</v>
      </c>
      <c r="B73" s="107">
        <v>2002</v>
      </c>
      <c r="C73" s="23" t="s">
        <v>113</v>
      </c>
      <c r="D73" s="10"/>
      <c r="E73" s="7">
        <f>D73*2.1</f>
        <v>0</v>
      </c>
      <c r="F73" s="3"/>
      <c r="G73" s="3"/>
      <c r="H73" s="3"/>
      <c r="I73" s="3"/>
      <c r="J73" s="3"/>
      <c r="K73" s="11">
        <f>SUM(D73:J73)-D73</f>
        <v>0</v>
      </c>
      <c r="L73" s="10"/>
      <c r="M73" s="7">
        <f>L73*2.1</f>
        <v>0</v>
      </c>
      <c r="N73" s="3"/>
      <c r="O73" s="3"/>
      <c r="P73" s="3"/>
      <c r="Q73" s="3"/>
      <c r="R73" s="3"/>
      <c r="S73" s="11">
        <f>SUM(L73:R73)-L73</f>
        <v>0</v>
      </c>
      <c r="T73" s="2"/>
      <c r="U73" s="7">
        <f>T73*1.98</f>
        <v>0</v>
      </c>
      <c r="V73" s="3"/>
      <c r="W73" s="3"/>
      <c r="X73" s="3"/>
      <c r="Y73" s="3"/>
      <c r="Z73" s="5"/>
      <c r="AA73" s="11">
        <f>SUM(T73:Z73)-T73</f>
        <v>0</v>
      </c>
      <c r="AB73" s="2"/>
      <c r="AC73" s="7">
        <f>(AB73)*1.98</f>
        <v>0</v>
      </c>
      <c r="AD73" s="3"/>
      <c r="AE73" s="3"/>
      <c r="AF73" s="3"/>
      <c r="AG73" s="3"/>
      <c r="AH73" s="5"/>
      <c r="AI73" s="11">
        <f>SUM(AB73:AH73)-AB73</f>
        <v>0</v>
      </c>
      <c r="AJ73" s="2"/>
      <c r="AK73" s="7">
        <f>AJ73*1.98</f>
        <v>0</v>
      </c>
      <c r="AL73" s="3"/>
      <c r="AM73" s="3"/>
      <c r="AN73" s="3"/>
      <c r="AO73" s="3"/>
      <c r="AP73" s="5"/>
      <c r="AQ73" s="11">
        <f>SUM(AJ73:AP73)-AJ73</f>
        <v>0</v>
      </c>
      <c r="AR73" s="2"/>
      <c r="AS73" s="7">
        <f>AR73*1.98</f>
        <v>0</v>
      </c>
      <c r="AT73" s="3"/>
      <c r="AU73" s="3"/>
      <c r="AV73" s="3"/>
      <c r="AW73" s="3"/>
      <c r="AX73" s="5"/>
      <c r="AY73" s="11">
        <f>SUM(AR73:AX73)-AR73</f>
        <v>0</v>
      </c>
      <c r="AZ73" s="10"/>
      <c r="BA73" s="7">
        <f>AZ73*1.98</f>
        <v>0</v>
      </c>
      <c r="BB73" s="3"/>
      <c r="BC73" s="3"/>
      <c r="BD73" s="3"/>
      <c r="BE73" s="3"/>
      <c r="BF73" s="3"/>
      <c r="BG73" s="11">
        <f>SUM(AZ73:BF73)-AZ73</f>
        <v>0</v>
      </c>
      <c r="BH73" s="10"/>
      <c r="BI73" s="7">
        <f>BH73*1.98</f>
        <v>0</v>
      </c>
      <c r="BJ73" s="3"/>
      <c r="BK73" s="3"/>
      <c r="BL73" s="3"/>
      <c r="BM73" s="3"/>
      <c r="BN73" s="3"/>
      <c r="BO73" s="11">
        <f>SUM(BH73:BN73)-BH73</f>
        <v>0</v>
      </c>
      <c r="BP73" s="10"/>
      <c r="BQ73" s="7">
        <f>BP73*2.1</f>
        <v>0</v>
      </c>
      <c r="BR73" s="3"/>
      <c r="BS73" s="3"/>
      <c r="BT73" s="3"/>
      <c r="BU73" s="3"/>
      <c r="BV73" s="3"/>
      <c r="BW73" s="11">
        <f>SUM(BP73:BV73)-BP73</f>
        <v>0</v>
      </c>
      <c r="BX73" s="2"/>
      <c r="BY73" s="7">
        <f>(BX73)*2.1</f>
        <v>0</v>
      </c>
      <c r="BZ73" s="3"/>
      <c r="CA73" s="3"/>
      <c r="CB73" s="3"/>
      <c r="CC73" s="3"/>
      <c r="CD73" s="5"/>
      <c r="CE73" s="11">
        <f>SUM(BX73:CD73)-BX73</f>
        <v>0</v>
      </c>
      <c r="CF73" s="10"/>
      <c r="CG73" s="7">
        <f>CF73*2.1</f>
        <v>0</v>
      </c>
      <c r="CH73" s="3"/>
      <c r="CI73" s="3"/>
      <c r="CJ73" s="3"/>
      <c r="CK73" s="3"/>
      <c r="CL73" s="3"/>
      <c r="CM73" s="11">
        <f>SUM(CF73:CL73)-CF73</f>
        <v>0</v>
      </c>
      <c r="CN73" s="60">
        <f>AVERAGE(DC73:DG73)</f>
        <v>0</v>
      </c>
      <c r="CO73" s="77"/>
      <c r="CP73" s="2"/>
      <c r="CQ73" s="34">
        <f t="shared" ref="CQ73" si="208">K73</f>
        <v>0</v>
      </c>
      <c r="CR73" s="34">
        <f t="shared" ref="CR73" si="209">S73</f>
        <v>0</v>
      </c>
      <c r="CS73" s="34">
        <f t="shared" ref="CS73" si="210">AA73</f>
        <v>0</v>
      </c>
      <c r="CT73" s="34">
        <f t="shared" ref="CT73" si="211">AI73</f>
        <v>0</v>
      </c>
      <c r="CU73" s="34">
        <f t="shared" ref="CU73" si="212">AQ73</f>
        <v>0</v>
      </c>
      <c r="CV73" s="34">
        <f t="shared" ref="CV73" si="213">AY73</f>
        <v>0</v>
      </c>
      <c r="CW73" s="34">
        <f t="shared" ref="CW73" si="214">BG73</f>
        <v>0</v>
      </c>
      <c r="CX73" s="34">
        <f t="shared" ref="CX73" si="215">BO73</f>
        <v>0</v>
      </c>
      <c r="CY73" s="34">
        <f t="shared" ref="CY73" si="216">BW73</f>
        <v>0</v>
      </c>
      <c r="CZ73" s="34">
        <f t="shared" ref="CZ73" si="217">CE73</f>
        <v>0</v>
      </c>
      <c r="DA73" s="34">
        <f t="shared" ref="DA73" si="218">CM73</f>
        <v>0</v>
      </c>
      <c r="DC73" s="6">
        <f t="shared" si="113"/>
        <v>0</v>
      </c>
      <c r="DD73" s="6">
        <f t="shared" si="114"/>
        <v>0</v>
      </c>
      <c r="DE73" s="6">
        <f t="shared" si="115"/>
        <v>0</v>
      </c>
      <c r="DF73" s="6">
        <f t="shared" si="116"/>
        <v>0</v>
      </c>
      <c r="DG73" s="6">
        <f t="shared" si="117"/>
        <v>0</v>
      </c>
    </row>
    <row r="74" spans="1:111" ht="11.25" hidden="1" customHeight="1">
      <c r="A74" s="20" t="s">
        <v>114</v>
      </c>
      <c r="B74" s="107">
        <v>1959</v>
      </c>
      <c r="C74" s="22" t="s">
        <v>66</v>
      </c>
      <c r="D74" s="10"/>
      <c r="E74" s="7">
        <f>D74*2.1</f>
        <v>0</v>
      </c>
      <c r="F74" s="3"/>
      <c r="G74" s="3"/>
      <c r="H74" s="3"/>
      <c r="I74" s="3"/>
      <c r="J74" s="3"/>
      <c r="K74" s="11">
        <f>SUM(D74:J74)-D74</f>
        <v>0</v>
      </c>
      <c r="L74" s="10"/>
      <c r="M74" s="7">
        <f>L74*2.1</f>
        <v>0</v>
      </c>
      <c r="N74" s="3"/>
      <c r="O74" s="3"/>
      <c r="P74" s="3"/>
      <c r="Q74" s="3"/>
      <c r="R74" s="3"/>
      <c r="S74" s="11">
        <f>SUM(L74:R74)-L74</f>
        <v>0</v>
      </c>
      <c r="T74" s="2"/>
      <c r="U74" s="7">
        <f>T74*1.98</f>
        <v>0</v>
      </c>
      <c r="V74" s="3"/>
      <c r="W74" s="3"/>
      <c r="X74" s="3"/>
      <c r="Y74" s="3"/>
      <c r="Z74" s="5"/>
      <c r="AA74" s="11">
        <f>SUM(T74:Z74)-T74</f>
        <v>0</v>
      </c>
      <c r="AB74" s="2"/>
      <c r="AC74" s="7">
        <f>(AB74)*1.98</f>
        <v>0</v>
      </c>
      <c r="AD74" s="3"/>
      <c r="AE74" s="3"/>
      <c r="AF74" s="3"/>
      <c r="AG74" s="3"/>
      <c r="AH74" s="5"/>
      <c r="AI74" s="11">
        <f>SUM(AB74:AH74)-AB74</f>
        <v>0</v>
      </c>
      <c r="AJ74" s="2"/>
      <c r="AK74" s="7">
        <f>AJ74*1.98</f>
        <v>0</v>
      </c>
      <c r="AL74" s="3"/>
      <c r="AM74" s="3"/>
      <c r="AN74" s="3"/>
      <c r="AO74" s="3"/>
      <c r="AP74" s="5"/>
      <c r="AQ74" s="11">
        <f>SUM(AJ74:AP74)-AJ74</f>
        <v>0</v>
      </c>
      <c r="AR74" s="2"/>
      <c r="AS74" s="7">
        <f>AR74*1.98</f>
        <v>0</v>
      </c>
      <c r="AT74" s="3"/>
      <c r="AU74" s="3"/>
      <c r="AV74" s="3"/>
      <c r="AW74" s="3"/>
      <c r="AX74" s="5"/>
      <c r="AY74" s="11">
        <f>SUM(AR74:AX74)-AR74</f>
        <v>0</v>
      </c>
      <c r="AZ74" s="10"/>
      <c r="BA74" s="7">
        <f>AZ74*1.98</f>
        <v>0</v>
      </c>
      <c r="BB74" s="3"/>
      <c r="BC74" s="3"/>
      <c r="BD74" s="3"/>
      <c r="BE74" s="3"/>
      <c r="BF74" s="3"/>
      <c r="BG74" s="11">
        <f>SUM(AZ74:BF74)-AZ74</f>
        <v>0</v>
      </c>
      <c r="BH74" s="10"/>
      <c r="BI74" s="7">
        <f>BH74*1.98</f>
        <v>0</v>
      </c>
      <c r="BJ74" s="3"/>
      <c r="BK74" s="3"/>
      <c r="BL74" s="3"/>
      <c r="BM74" s="3"/>
      <c r="BN74" s="3"/>
      <c r="BO74" s="11">
        <f>SUM(BH74:BN74)-BH74</f>
        <v>0</v>
      </c>
      <c r="BP74" s="10"/>
      <c r="BQ74" s="7">
        <f>BP74*2.1</f>
        <v>0</v>
      </c>
      <c r="BR74" s="3"/>
      <c r="BS74" s="3"/>
      <c r="BT74" s="3"/>
      <c r="BU74" s="3"/>
      <c r="BV74" s="3"/>
      <c r="BW74" s="11">
        <f>SUM(BP74:BV74)-BP74</f>
        <v>0</v>
      </c>
      <c r="BX74" s="2"/>
      <c r="BY74" s="7">
        <f>(BX74)*2.1</f>
        <v>0</v>
      </c>
      <c r="BZ74" s="3"/>
      <c r="CA74" s="3"/>
      <c r="CB74" s="3"/>
      <c r="CC74" s="3"/>
      <c r="CD74" s="5"/>
      <c r="CE74" s="11">
        <f>SUM(BX74:CD74)-BX74</f>
        <v>0</v>
      </c>
      <c r="CF74" s="10"/>
      <c r="CG74" s="7">
        <f>CF74*2.1</f>
        <v>0</v>
      </c>
      <c r="CH74" s="3"/>
      <c r="CI74" s="3"/>
      <c r="CJ74" s="3"/>
      <c r="CK74" s="3"/>
      <c r="CL74" s="3"/>
      <c r="CM74" s="11">
        <f>SUM(CF74:CL74)-CF74</f>
        <v>0</v>
      </c>
      <c r="CN74" s="60">
        <f>AVERAGE(DC74:DG74)</f>
        <v>0</v>
      </c>
      <c r="CO74" s="77"/>
      <c r="CP74" s="2"/>
      <c r="CQ74" s="34">
        <f t="shared" ref="CQ74:CQ75" si="219">K74</f>
        <v>0</v>
      </c>
      <c r="CR74" s="34">
        <f t="shared" ref="CR74:CR75" si="220">S74</f>
        <v>0</v>
      </c>
      <c r="CS74" s="34">
        <f t="shared" ref="CS74:CS75" si="221">AA74</f>
        <v>0</v>
      </c>
      <c r="CT74" s="34">
        <f t="shared" ref="CT74:CT75" si="222">AI74</f>
        <v>0</v>
      </c>
      <c r="CU74" s="34">
        <f t="shared" ref="CU74:CU75" si="223">AQ74</f>
        <v>0</v>
      </c>
      <c r="CV74" s="34">
        <f t="shared" ref="CV74:CV75" si="224">AY74</f>
        <v>0</v>
      </c>
      <c r="CW74" s="34">
        <f t="shared" ref="CW74:CW75" si="225">BG74</f>
        <v>0</v>
      </c>
      <c r="CX74" s="34">
        <f t="shared" ref="CX74:CX75" si="226">BO74</f>
        <v>0</v>
      </c>
      <c r="CY74" s="34">
        <f t="shared" ref="CY74:CY75" si="227">BW74</f>
        <v>0</v>
      </c>
      <c r="CZ74" s="34">
        <f t="shared" ref="CZ74:CZ75" si="228">CE74</f>
        <v>0</v>
      </c>
      <c r="DA74" s="34">
        <f t="shared" ref="DA74:DA75" si="229">CM74</f>
        <v>0</v>
      </c>
      <c r="DC74" s="6">
        <f t="shared" si="113"/>
        <v>0</v>
      </c>
      <c r="DD74" s="6">
        <f t="shared" si="114"/>
        <v>0</v>
      </c>
      <c r="DE74" s="6">
        <f t="shared" si="115"/>
        <v>0</v>
      </c>
      <c r="DF74" s="6">
        <f t="shared" si="116"/>
        <v>0</v>
      </c>
      <c r="DG74" s="6">
        <f t="shared" si="117"/>
        <v>0</v>
      </c>
    </row>
    <row r="75" spans="1:111" ht="11.25" customHeight="1">
      <c r="A75" s="20" t="s">
        <v>178</v>
      </c>
      <c r="B75" s="107">
        <v>2003</v>
      </c>
      <c r="C75" s="22" t="s">
        <v>80</v>
      </c>
      <c r="D75" s="10"/>
      <c r="E75" s="7">
        <f>D75*2.1</f>
        <v>0</v>
      </c>
      <c r="F75" s="3"/>
      <c r="G75" s="3"/>
      <c r="H75" s="3"/>
      <c r="I75" s="3"/>
      <c r="J75" s="3"/>
      <c r="K75" s="11">
        <f>SUM(D75:J75)-D75</f>
        <v>0</v>
      </c>
      <c r="L75" s="10"/>
      <c r="M75" s="7">
        <f>L75*2.1</f>
        <v>0</v>
      </c>
      <c r="N75" s="3"/>
      <c r="O75" s="3"/>
      <c r="P75" s="3"/>
      <c r="Q75" s="3"/>
      <c r="R75" s="3"/>
      <c r="S75" s="11">
        <f>SUM(L75:R75)-L75</f>
        <v>0</v>
      </c>
      <c r="T75" s="2"/>
      <c r="U75" s="7">
        <f>T75*1.98</f>
        <v>0</v>
      </c>
      <c r="V75" s="3"/>
      <c r="W75" s="3"/>
      <c r="X75" s="3"/>
      <c r="Y75" s="3"/>
      <c r="Z75" s="5"/>
      <c r="AA75" s="11">
        <f>SUM(T75:Z75)-T75</f>
        <v>0</v>
      </c>
      <c r="AB75" s="2"/>
      <c r="AC75" s="7">
        <f>(AB75)*1.98</f>
        <v>0</v>
      </c>
      <c r="AD75" s="3"/>
      <c r="AE75" s="3"/>
      <c r="AF75" s="3"/>
      <c r="AG75" s="3"/>
      <c r="AH75" s="5"/>
      <c r="AI75" s="11">
        <f>SUM(AB75:AH75)-AB75</f>
        <v>0</v>
      </c>
      <c r="AJ75" s="2"/>
      <c r="AK75" s="7">
        <f>AJ75*1.98</f>
        <v>0</v>
      </c>
      <c r="AL75" s="3"/>
      <c r="AM75" s="3"/>
      <c r="AN75" s="3"/>
      <c r="AO75" s="3"/>
      <c r="AP75" s="5"/>
      <c r="AQ75" s="11">
        <f>SUM(AJ75:AP75)-AJ75</f>
        <v>0</v>
      </c>
      <c r="AR75" s="2"/>
      <c r="AS75" s="7">
        <f>AR75*1.98</f>
        <v>0</v>
      </c>
      <c r="AT75" s="3"/>
      <c r="AU75" s="3"/>
      <c r="AV75" s="3"/>
      <c r="AW75" s="3"/>
      <c r="AX75" s="5"/>
      <c r="AY75" s="11">
        <f>SUM(AR75:AX75)-AR75</f>
        <v>0</v>
      </c>
      <c r="AZ75" s="10"/>
      <c r="BA75" s="7">
        <f>AZ75*1.98</f>
        <v>0</v>
      </c>
      <c r="BB75" s="3"/>
      <c r="BC75" s="3"/>
      <c r="BD75" s="3"/>
      <c r="BE75" s="3"/>
      <c r="BF75" s="3"/>
      <c r="BG75" s="11">
        <f>SUM(AZ75:BF75)-AZ75</f>
        <v>0</v>
      </c>
      <c r="BH75" s="10"/>
      <c r="BI75" s="7">
        <f>BH75*1.98</f>
        <v>0</v>
      </c>
      <c r="BJ75" s="3"/>
      <c r="BK75" s="3"/>
      <c r="BL75" s="3"/>
      <c r="BM75" s="3"/>
      <c r="BN75" s="3"/>
      <c r="BO75" s="11">
        <f>SUM(BH75:BN75)-BH75</f>
        <v>0</v>
      </c>
      <c r="BP75" s="10"/>
      <c r="BQ75" s="7">
        <f>BP75*2.1</f>
        <v>0</v>
      </c>
      <c r="BR75" s="3"/>
      <c r="BS75" s="3"/>
      <c r="BT75" s="3"/>
      <c r="BU75" s="3"/>
      <c r="BV75" s="3"/>
      <c r="BW75" s="11">
        <f>SUM(BP75:BV75)-BP75</f>
        <v>0</v>
      </c>
      <c r="BX75" s="2"/>
      <c r="BY75" s="7">
        <f>(BX75)*2.1</f>
        <v>0</v>
      </c>
      <c r="BZ75" s="3"/>
      <c r="CA75" s="3"/>
      <c r="CB75" s="3"/>
      <c r="CC75" s="3"/>
      <c r="CD75" s="5"/>
      <c r="CE75" s="11">
        <f>SUM(BX75:CD75)-BX75</f>
        <v>0</v>
      </c>
      <c r="CF75" s="10"/>
      <c r="CG75" s="7">
        <f>CF75*2.1</f>
        <v>0</v>
      </c>
      <c r="CH75" s="3"/>
      <c r="CI75" s="3"/>
      <c r="CJ75" s="3"/>
      <c r="CK75" s="3"/>
      <c r="CL75" s="3"/>
      <c r="CM75" s="11">
        <f>SUM(CF75:CL75)-CF75</f>
        <v>0</v>
      </c>
      <c r="CN75" s="60">
        <f>AVERAGE(DC75:DG75)</f>
        <v>0</v>
      </c>
      <c r="CO75" s="77">
        <v>41</v>
      </c>
      <c r="CP75" s="2"/>
      <c r="CQ75" s="34">
        <f t="shared" si="219"/>
        <v>0</v>
      </c>
      <c r="CR75" s="34">
        <f t="shared" si="220"/>
        <v>0</v>
      </c>
      <c r="CS75" s="34">
        <f t="shared" si="221"/>
        <v>0</v>
      </c>
      <c r="CT75" s="34">
        <f t="shared" si="222"/>
        <v>0</v>
      </c>
      <c r="CU75" s="34">
        <f t="shared" si="223"/>
        <v>0</v>
      </c>
      <c r="CV75" s="34">
        <f t="shared" si="224"/>
        <v>0</v>
      </c>
      <c r="CW75" s="34">
        <f t="shared" si="225"/>
        <v>0</v>
      </c>
      <c r="CX75" s="34">
        <f t="shared" si="226"/>
        <v>0</v>
      </c>
      <c r="CY75" s="34">
        <f t="shared" si="227"/>
        <v>0</v>
      </c>
      <c r="CZ75" s="34">
        <f t="shared" si="228"/>
        <v>0</v>
      </c>
      <c r="DA75" s="34">
        <f t="shared" si="229"/>
        <v>0</v>
      </c>
      <c r="DC75" s="6">
        <f t="shared" si="113"/>
        <v>0</v>
      </c>
      <c r="DD75" s="6">
        <f t="shared" si="114"/>
        <v>0</v>
      </c>
      <c r="DE75" s="6">
        <f t="shared" si="115"/>
        <v>0</v>
      </c>
      <c r="DF75" s="6">
        <f t="shared" si="116"/>
        <v>0</v>
      </c>
      <c r="DG75" s="6">
        <f t="shared" si="117"/>
        <v>0</v>
      </c>
    </row>
    <row r="76" spans="1:111" ht="11.25" customHeight="1">
      <c r="A76" s="20" t="s">
        <v>139</v>
      </c>
      <c r="B76" s="107">
        <v>1975</v>
      </c>
      <c r="C76" s="23"/>
      <c r="D76" s="10"/>
      <c r="E76" s="7">
        <f>D76*2.1</f>
        <v>0</v>
      </c>
      <c r="F76" s="3"/>
      <c r="G76" s="3"/>
      <c r="H76" s="3"/>
      <c r="I76" s="3"/>
      <c r="J76" s="3"/>
      <c r="K76" s="11">
        <f>SUM(D76:J76)-D76</f>
        <v>0</v>
      </c>
      <c r="L76" s="10"/>
      <c r="M76" s="7">
        <f>L76*2.1</f>
        <v>0</v>
      </c>
      <c r="N76" s="3"/>
      <c r="O76" s="3"/>
      <c r="P76" s="3"/>
      <c r="Q76" s="3"/>
      <c r="R76" s="3"/>
      <c r="S76" s="11">
        <f>SUM(L76:R76)-L76</f>
        <v>0</v>
      </c>
      <c r="T76" s="2"/>
      <c r="U76" s="7">
        <f>T76*1.98</f>
        <v>0</v>
      </c>
      <c r="V76" s="3"/>
      <c r="W76" s="3"/>
      <c r="X76" s="3"/>
      <c r="Y76" s="3"/>
      <c r="Z76" s="5"/>
      <c r="AA76" s="11">
        <f>SUM(T76:Z76)-T76</f>
        <v>0</v>
      </c>
      <c r="AB76" s="2"/>
      <c r="AC76" s="7">
        <f>(AB76)*1.98</f>
        <v>0</v>
      </c>
      <c r="AD76" s="3"/>
      <c r="AE76" s="3"/>
      <c r="AF76" s="3"/>
      <c r="AG76" s="3"/>
      <c r="AH76" s="5"/>
      <c r="AI76" s="11">
        <f>SUM(AB76:AH76)-AB76</f>
        <v>0</v>
      </c>
      <c r="AJ76" s="2"/>
      <c r="AK76" s="7">
        <f>AJ76*1.98</f>
        <v>0</v>
      </c>
      <c r="AL76" s="3"/>
      <c r="AM76" s="3"/>
      <c r="AN76" s="3"/>
      <c r="AO76" s="3"/>
      <c r="AP76" s="5"/>
      <c r="AQ76" s="11">
        <f>SUM(AJ76:AP76)-AJ76</f>
        <v>0</v>
      </c>
      <c r="AR76" s="2"/>
      <c r="AS76" s="7">
        <f>AR76*1.98</f>
        <v>0</v>
      </c>
      <c r="AT76" s="3"/>
      <c r="AU76" s="3"/>
      <c r="AV76" s="3"/>
      <c r="AW76" s="3"/>
      <c r="AX76" s="5"/>
      <c r="AY76" s="11">
        <f>SUM(AR76:AX76)-AR76</f>
        <v>0</v>
      </c>
      <c r="AZ76" s="10"/>
      <c r="BA76" s="7">
        <f>AZ76*1.98</f>
        <v>0</v>
      </c>
      <c r="BB76" s="3"/>
      <c r="BC76" s="3"/>
      <c r="BD76" s="3"/>
      <c r="BE76" s="3"/>
      <c r="BF76" s="3"/>
      <c r="BG76" s="11">
        <f>SUM(AZ76:BF76)-AZ76</f>
        <v>0</v>
      </c>
      <c r="BH76" s="10"/>
      <c r="BI76" s="7">
        <f>BH76*1.98</f>
        <v>0</v>
      </c>
      <c r="BJ76" s="3"/>
      <c r="BK76" s="3"/>
      <c r="BL76" s="3"/>
      <c r="BM76" s="3"/>
      <c r="BN76" s="3"/>
      <c r="BO76" s="11">
        <f>SUM(BH76:BN76)-BH76</f>
        <v>0</v>
      </c>
      <c r="BP76" s="10"/>
      <c r="BQ76" s="7">
        <f>BP76*2.1</f>
        <v>0</v>
      </c>
      <c r="BR76" s="3"/>
      <c r="BS76" s="3"/>
      <c r="BT76" s="3"/>
      <c r="BU76" s="3"/>
      <c r="BV76" s="3"/>
      <c r="BW76" s="11">
        <f>SUM(BP76:BV76)-BP76</f>
        <v>0</v>
      </c>
      <c r="BX76" s="2"/>
      <c r="BY76" s="7">
        <f>(BX76)*2.1</f>
        <v>0</v>
      </c>
      <c r="BZ76" s="3"/>
      <c r="CA76" s="3"/>
      <c r="CB76" s="3"/>
      <c r="CC76" s="3"/>
      <c r="CD76" s="5"/>
      <c r="CE76" s="11">
        <f>SUM(BX76:CD76)-BX76</f>
        <v>0</v>
      </c>
      <c r="CF76" s="10"/>
      <c r="CG76" s="7">
        <f>CF76*2.1</f>
        <v>0</v>
      </c>
      <c r="CH76" s="3"/>
      <c r="CI76" s="3"/>
      <c r="CJ76" s="3"/>
      <c r="CK76" s="3"/>
      <c r="CL76" s="3"/>
      <c r="CM76" s="11">
        <f>SUM(CF76:CL76)-CF76</f>
        <v>0</v>
      </c>
      <c r="CN76" s="60">
        <f>AVERAGE(DC76:DG76)</f>
        <v>0</v>
      </c>
      <c r="CO76" s="77">
        <v>42</v>
      </c>
      <c r="CP76" s="2"/>
      <c r="CQ76" s="34">
        <f t="shared" ref="CQ76" si="230">K76</f>
        <v>0</v>
      </c>
      <c r="CR76" s="34">
        <f t="shared" ref="CR76" si="231">S76</f>
        <v>0</v>
      </c>
      <c r="CS76" s="34">
        <f t="shared" ref="CS76" si="232">AA76</f>
        <v>0</v>
      </c>
      <c r="CT76" s="34">
        <f t="shared" ref="CT76" si="233">AI76</f>
        <v>0</v>
      </c>
      <c r="CU76" s="34">
        <f t="shared" ref="CU76" si="234">AQ76</f>
        <v>0</v>
      </c>
      <c r="CV76" s="34">
        <f t="shared" ref="CV76" si="235">AY76</f>
        <v>0</v>
      </c>
      <c r="CW76" s="34">
        <f t="shared" ref="CW76" si="236">BG76</f>
        <v>0</v>
      </c>
      <c r="CX76" s="34">
        <f t="shared" ref="CX76" si="237">BO76</f>
        <v>0</v>
      </c>
      <c r="CY76" s="34">
        <f t="shared" ref="CY76" si="238">BW76</f>
        <v>0</v>
      </c>
      <c r="CZ76" s="34">
        <f t="shared" ref="CZ76" si="239">CE76</f>
        <v>0</v>
      </c>
      <c r="DA76" s="34">
        <f t="shared" ref="DA76" si="240">CM76</f>
        <v>0</v>
      </c>
      <c r="DC76" s="6">
        <f t="shared" si="113"/>
        <v>0</v>
      </c>
      <c r="DD76" s="6">
        <f t="shared" si="114"/>
        <v>0</v>
      </c>
      <c r="DE76" s="6">
        <f t="shared" si="115"/>
        <v>0</v>
      </c>
      <c r="DF76" s="6">
        <f t="shared" si="116"/>
        <v>0</v>
      </c>
      <c r="DG76" s="6">
        <f t="shared" si="117"/>
        <v>0</v>
      </c>
    </row>
    <row r="77" spans="1:111" ht="11.25" customHeight="1">
      <c r="A77" s="20" t="s">
        <v>112</v>
      </c>
      <c r="B77" s="107">
        <v>1976</v>
      </c>
      <c r="C77" s="22" t="s">
        <v>113</v>
      </c>
      <c r="D77" s="10"/>
      <c r="E77" s="7">
        <f>D77*2.1</f>
        <v>0</v>
      </c>
      <c r="F77" s="3"/>
      <c r="G77" s="3"/>
      <c r="H77" s="3"/>
      <c r="I77" s="3"/>
      <c r="J77" s="3"/>
      <c r="K77" s="11">
        <f>SUM(D77:J77)-D77</f>
        <v>0</v>
      </c>
      <c r="L77" s="10"/>
      <c r="M77" s="7">
        <f>L77*2.1</f>
        <v>0</v>
      </c>
      <c r="N77" s="3"/>
      <c r="O77" s="3"/>
      <c r="P77" s="3"/>
      <c r="Q77" s="3"/>
      <c r="R77" s="3"/>
      <c r="S77" s="11">
        <f>SUM(L77:R77)-L77</f>
        <v>0</v>
      </c>
      <c r="T77" s="2"/>
      <c r="U77" s="7">
        <f>T77*1.98</f>
        <v>0</v>
      </c>
      <c r="V77" s="3"/>
      <c r="W77" s="3"/>
      <c r="X77" s="3"/>
      <c r="Y77" s="3"/>
      <c r="Z77" s="5"/>
      <c r="AA77" s="11">
        <f>SUM(T77:Z77)-T77</f>
        <v>0</v>
      </c>
      <c r="AB77" s="2"/>
      <c r="AC77" s="7">
        <f>(AB77)*1.98</f>
        <v>0</v>
      </c>
      <c r="AD77" s="3"/>
      <c r="AE77" s="3"/>
      <c r="AF77" s="3"/>
      <c r="AG77" s="3"/>
      <c r="AH77" s="5"/>
      <c r="AI77" s="11">
        <f>SUM(AB77:AH77)-AB77</f>
        <v>0</v>
      </c>
      <c r="AJ77" s="2"/>
      <c r="AK77" s="7">
        <f>AJ77*1.98</f>
        <v>0</v>
      </c>
      <c r="AL77" s="3"/>
      <c r="AM77" s="3"/>
      <c r="AN77" s="3"/>
      <c r="AO77" s="3"/>
      <c r="AP77" s="5"/>
      <c r="AQ77" s="11">
        <f>SUM(AJ77:AP77)-AJ77</f>
        <v>0</v>
      </c>
      <c r="AR77" s="2"/>
      <c r="AS77" s="7">
        <f>AR77*1.98</f>
        <v>0</v>
      </c>
      <c r="AT77" s="3"/>
      <c r="AU77" s="3"/>
      <c r="AV77" s="3"/>
      <c r="AW77" s="3"/>
      <c r="AX77" s="5"/>
      <c r="AY77" s="11">
        <f>SUM(AR77:AX77)-AR77</f>
        <v>0</v>
      </c>
      <c r="AZ77" s="10"/>
      <c r="BA77" s="7">
        <f>AZ77*1.98</f>
        <v>0</v>
      </c>
      <c r="BB77" s="3"/>
      <c r="BC77" s="3"/>
      <c r="BD77" s="3"/>
      <c r="BE77" s="3"/>
      <c r="BF77" s="3"/>
      <c r="BG77" s="11">
        <f>SUM(AZ77:BF77)-AZ77</f>
        <v>0</v>
      </c>
      <c r="BH77" s="10"/>
      <c r="BI77" s="7">
        <f>BH77*1.98</f>
        <v>0</v>
      </c>
      <c r="BJ77" s="3"/>
      <c r="BK77" s="3"/>
      <c r="BL77" s="3"/>
      <c r="BM77" s="3"/>
      <c r="BN77" s="3"/>
      <c r="BO77" s="11">
        <f>SUM(BH77:BN77)-BH77</f>
        <v>0</v>
      </c>
      <c r="BP77" s="10"/>
      <c r="BQ77" s="7">
        <f>BP77*2.1</f>
        <v>0</v>
      </c>
      <c r="BR77" s="3"/>
      <c r="BS77" s="3"/>
      <c r="BT77" s="3"/>
      <c r="BU77" s="3"/>
      <c r="BV77" s="3"/>
      <c r="BW77" s="11">
        <f>SUM(BP77:BV77)-BP77</f>
        <v>0</v>
      </c>
      <c r="BX77" s="2"/>
      <c r="BY77" s="7">
        <f>(BX77)*2.1</f>
        <v>0</v>
      </c>
      <c r="BZ77" s="3"/>
      <c r="CA77" s="3"/>
      <c r="CB77" s="3"/>
      <c r="CC77" s="3"/>
      <c r="CD77" s="5"/>
      <c r="CE77" s="11">
        <f>SUM(BX77:CD77)-BX77</f>
        <v>0</v>
      </c>
      <c r="CF77" s="10"/>
      <c r="CG77" s="7">
        <f>CF77*2.1</f>
        <v>0</v>
      </c>
      <c r="CH77" s="3"/>
      <c r="CI77" s="3"/>
      <c r="CJ77" s="3"/>
      <c r="CK77" s="3"/>
      <c r="CL77" s="3"/>
      <c r="CM77" s="11">
        <f>SUM(CF77:CL77)-CF77</f>
        <v>0</v>
      </c>
      <c r="CN77" s="60">
        <f>AVERAGE(DC77:DG77)</f>
        <v>0</v>
      </c>
      <c r="CO77" s="77">
        <v>43</v>
      </c>
      <c r="CP77" s="2"/>
      <c r="CQ77" s="34">
        <f t="shared" ref="CQ77" si="241">K77</f>
        <v>0</v>
      </c>
      <c r="CR77" s="34">
        <f t="shared" ref="CR77" si="242">S77</f>
        <v>0</v>
      </c>
      <c r="CS77" s="34">
        <f t="shared" ref="CS77" si="243">AA77</f>
        <v>0</v>
      </c>
      <c r="CT77" s="34">
        <f t="shared" ref="CT77" si="244">AI77</f>
        <v>0</v>
      </c>
      <c r="CU77" s="34">
        <f t="shared" ref="CU77" si="245">AQ77</f>
        <v>0</v>
      </c>
      <c r="CV77" s="34">
        <f t="shared" ref="CV77" si="246">AY77</f>
        <v>0</v>
      </c>
      <c r="CW77" s="34">
        <f t="shared" ref="CW77" si="247">BG77</f>
        <v>0</v>
      </c>
      <c r="CX77" s="34">
        <f t="shared" ref="CX77" si="248">BO77</f>
        <v>0</v>
      </c>
      <c r="CY77" s="34">
        <f t="shared" ref="CY77" si="249">BW77</f>
        <v>0</v>
      </c>
      <c r="CZ77" s="34">
        <f t="shared" ref="CZ77" si="250">CE77</f>
        <v>0</v>
      </c>
      <c r="DA77" s="34">
        <f t="shared" ref="DA77" si="251">CM77</f>
        <v>0</v>
      </c>
      <c r="DC77" s="6">
        <f t="shared" si="113"/>
        <v>0</v>
      </c>
      <c r="DD77" s="6">
        <f t="shared" si="114"/>
        <v>0</v>
      </c>
      <c r="DE77" s="6">
        <f t="shared" si="115"/>
        <v>0</v>
      </c>
      <c r="DF77" s="6">
        <f t="shared" si="116"/>
        <v>0</v>
      </c>
      <c r="DG77" s="6">
        <f t="shared" si="117"/>
        <v>0</v>
      </c>
    </row>
    <row r="78" spans="1:111" ht="11.25" customHeight="1">
      <c r="A78" s="20" t="s">
        <v>141</v>
      </c>
      <c r="B78" s="107">
        <v>2002</v>
      </c>
      <c r="C78" s="22" t="s">
        <v>125</v>
      </c>
      <c r="D78" s="10"/>
      <c r="E78" s="7">
        <f>D78*2.1</f>
        <v>0</v>
      </c>
      <c r="F78" s="3"/>
      <c r="G78" s="3"/>
      <c r="H78" s="3"/>
      <c r="I78" s="3"/>
      <c r="J78" s="3"/>
      <c r="K78" s="11">
        <f>SUM(D78:J78)-D78</f>
        <v>0</v>
      </c>
      <c r="L78" s="10"/>
      <c r="M78" s="7">
        <f>L78*2.1</f>
        <v>0</v>
      </c>
      <c r="N78" s="3"/>
      <c r="O78" s="3"/>
      <c r="P78" s="3"/>
      <c r="Q78" s="3"/>
      <c r="R78" s="3"/>
      <c r="S78" s="11">
        <f>SUM(L78:R78)-L78</f>
        <v>0</v>
      </c>
      <c r="T78" s="2"/>
      <c r="U78" s="7">
        <f>T78*1.98</f>
        <v>0</v>
      </c>
      <c r="V78" s="3"/>
      <c r="W78" s="3"/>
      <c r="X78" s="3"/>
      <c r="Y78" s="3"/>
      <c r="Z78" s="5"/>
      <c r="AA78" s="11">
        <f>SUM(T78:Z78)-T78</f>
        <v>0</v>
      </c>
      <c r="AB78" s="2"/>
      <c r="AC78" s="7">
        <f>(AB78)*1.98</f>
        <v>0</v>
      </c>
      <c r="AD78" s="3"/>
      <c r="AE78" s="3"/>
      <c r="AF78" s="3"/>
      <c r="AG78" s="3"/>
      <c r="AH78" s="5"/>
      <c r="AI78" s="11">
        <f>SUM(AB78:AH78)-AB78</f>
        <v>0</v>
      </c>
      <c r="AJ78" s="2"/>
      <c r="AK78" s="7">
        <f>AJ78*1.98</f>
        <v>0</v>
      </c>
      <c r="AL78" s="3"/>
      <c r="AM78" s="3"/>
      <c r="AN78" s="3"/>
      <c r="AO78" s="3"/>
      <c r="AP78" s="5"/>
      <c r="AQ78" s="11">
        <f>SUM(AJ78:AP78)-AJ78</f>
        <v>0</v>
      </c>
      <c r="AR78" s="2"/>
      <c r="AS78" s="7">
        <f>AR78*1.98</f>
        <v>0</v>
      </c>
      <c r="AT78" s="3"/>
      <c r="AU78" s="3"/>
      <c r="AV78" s="3"/>
      <c r="AW78" s="3"/>
      <c r="AX78" s="5"/>
      <c r="AY78" s="11">
        <f>SUM(AR78:AX78)-AR78</f>
        <v>0</v>
      </c>
      <c r="AZ78" s="10"/>
      <c r="BA78" s="7">
        <f>AZ78*1.98</f>
        <v>0</v>
      </c>
      <c r="BB78" s="3"/>
      <c r="BC78" s="3"/>
      <c r="BD78" s="3"/>
      <c r="BE78" s="3"/>
      <c r="BF78" s="3"/>
      <c r="BG78" s="11">
        <f>SUM(AZ78:BF78)-AZ78</f>
        <v>0</v>
      </c>
      <c r="BH78" s="10"/>
      <c r="BI78" s="7">
        <f>BH78*1.98</f>
        <v>0</v>
      </c>
      <c r="BJ78" s="3"/>
      <c r="BK78" s="3"/>
      <c r="BL78" s="3"/>
      <c r="BM78" s="3"/>
      <c r="BN78" s="3"/>
      <c r="BO78" s="11">
        <f>SUM(BH78:BN78)-BH78</f>
        <v>0</v>
      </c>
      <c r="BP78" s="10"/>
      <c r="BQ78" s="7">
        <f>BP78*2.1</f>
        <v>0</v>
      </c>
      <c r="BR78" s="3"/>
      <c r="BS78" s="3"/>
      <c r="BT78" s="3"/>
      <c r="BU78" s="3"/>
      <c r="BV78" s="3"/>
      <c r="BW78" s="11">
        <f>SUM(BP78:BV78)-BP78</f>
        <v>0</v>
      </c>
      <c r="BX78" s="2"/>
      <c r="BY78" s="7">
        <f>(BX78)*2.1</f>
        <v>0</v>
      </c>
      <c r="BZ78" s="3"/>
      <c r="CA78" s="3"/>
      <c r="CB78" s="3"/>
      <c r="CC78" s="3"/>
      <c r="CD78" s="5"/>
      <c r="CE78" s="11">
        <f>SUM(BX78:CD78)-BX78</f>
        <v>0</v>
      </c>
      <c r="CF78" s="10"/>
      <c r="CG78" s="7">
        <f>CF78*2.1</f>
        <v>0</v>
      </c>
      <c r="CH78" s="3"/>
      <c r="CI78" s="3"/>
      <c r="CJ78" s="3"/>
      <c r="CK78" s="3"/>
      <c r="CL78" s="3"/>
      <c r="CM78" s="11">
        <f>SUM(CF78:CL78)-CF78</f>
        <v>0</v>
      </c>
      <c r="CN78" s="60">
        <f>AVERAGE(DC78:DG78)</f>
        <v>0</v>
      </c>
      <c r="CO78" s="77">
        <v>44</v>
      </c>
      <c r="CP78" s="2"/>
      <c r="CQ78" s="34">
        <f t="shared" ref="CQ78" si="252">K78</f>
        <v>0</v>
      </c>
      <c r="CR78" s="34">
        <f t="shared" ref="CR78" si="253">S78</f>
        <v>0</v>
      </c>
      <c r="CS78" s="34">
        <f t="shared" ref="CS78" si="254">AA78</f>
        <v>0</v>
      </c>
      <c r="CT78" s="34">
        <f t="shared" ref="CT78" si="255">AI78</f>
        <v>0</v>
      </c>
      <c r="CU78" s="34">
        <f t="shared" ref="CU78" si="256">AQ78</f>
        <v>0</v>
      </c>
      <c r="CV78" s="34">
        <f t="shared" ref="CV78" si="257">AY78</f>
        <v>0</v>
      </c>
      <c r="CW78" s="34">
        <f t="shared" ref="CW78" si="258">BG78</f>
        <v>0</v>
      </c>
      <c r="CX78" s="34">
        <f t="shared" ref="CX78" si="259">BO78</f>
        <v>0</v>
      </c>
      <c r="CY78" s="34">
        <f t="shared" ref="CY78" si="260">BW78</f>
        <v>0</v>
      </c>
      <c r="CZ78" s="34">
        <f t="shared" ref="CZ78" si="261">CE78</f>
        <v>0</v>
      </c>
      <c r="DA78" s="34">
        <f t="shared" ref="DA78" si="262">CM78</f>
        <v>0</v>
      </c>
      <c r="DC78" s="6">
        <f t="shared" si="113"/>
        <v>0</v>
      </c>
      <c r="DD78" s="6">
        <f t="shared" si="114"/>
        <v>0</v>
      </c>
      <c r="DE78" s="6">
        <f t="shared" si="115"/>
        <v>0</v>
      </c>
      <c r="DF78" s="6">
        <f t="shared" si="116"/>
        <v>0</v>
      </c>
      <c r="DG78" s="6">
        <f t="shared" si="117"/>
        <v>0</v>
      </c>
    </row>
    <row r="79" spans="1:111" ht="11.25" customHeight="1">
      <c r="A79" s="20" t="s">
        <v>129</v>
      </c>
      <c r="B79" s="107">
        <v>1992</v>
      </c>
      <c r="C79" s="23" t="s">
        <v>33</v>
      </c>
      <c r="D79" s="10"/>
      <c r="E79" s="7">
        <f>D79*2.1</f>
        <v>0</v>
      </c>
      <c r="F79" s="3"/>
      <c r="G79" s="3"/>
      <c r="H79" s="3"/>
      <c r="I79" s="3"/>
      <c r="J79" s="3"/>
      <c r="K79" s="11">
        <f>SUM(D79:J79)-D79</f>
        <v>0</v>
      </c>
      <c r="L79" s="10"/>
      <c r="M79" s="7">
        <f>L79*2.1</f>
        <v>0</v>
      </c>
      <c r="N79" s="3"/>
      <c r="O79" s="3"/>
      <c r="P79" s="3"/>
      <c r="Q79" s="3"/>
      <c r="R79" s="3"/>
      <c r="S79" s="11">
        <f>SUM(L79:R79)-L79</f>
        <v>0</v>
      </c>
      <c r="T79" s="2"/>
      <c r="U79" s="7">
        <f>T79*1.98</f>
        <v>0</v>
      </c>
      <c r="V79" s="3"/>
      <c r="W79" s="3"/>
      <c r="X79" s="3"/>
      <c r="Y79" s="3"/>
      <c r="Z79" s="5"/>
      <c r="AA79" s="11">
        <f>SUM(T79:Z79)-T79</f>
        <v>0</v>
      </c>
      <c r="AB79" s="2"/>
      <c r="AC79" s="7">
        <f>(AB79)*1.98</f>
        <v>0</v>
      </c>
      <c r="AD79" s="3"/>
      <c r="AE79" s="3"/>
      <c r="AF79" s="3"/>
      <c r="AG79" s="3"/>
      <c r="AH79" s="5"/>
      <c r="AI79" s="11">
        <f>SUM(AB79:AH79)-AB79</f>
        <v>0</v>
      </c>
      <c r="AJ79" s="2"/>
      <c r="AK79" s="7">
        <f>AJ79*1.98</f>
        <v>0</v>
      </c>
      <c r="AL79" s="3"/>
      <c r="AM79" s="3"/>
      <c r="AN79" s="3"/>
      <c r="AO79" s="3"/>
      <c r="AP79" s="5"/>
      <c r="AQ79" s="11">
        <f>SUM(AJ79:AP79)-AJ79</f>
        <v>0</v>
      </c>
      <c r="AR79" s="2"/>
      <c r="AS79" s="7">
        <f>AR79*1.98</f>
        <v>0</v>
      </c>
      <c r="AT79" s="3"/>
      <c r="AU79" s="3"/>
      <c r="AV79" s="3"/>
      <c r="AW79" s="3"/>
      <c r="AX79" s="5"/>
      <c r="AY79" s="11">
        <f>SUM(AR79:AX79)-AR79</f>
        <v>0</v>
      </c>
      <c r="AZ79" s="10"/>
      <c r="BA79" s="7">
        <f>AZ79*1.98</f>
        <v>0</v>
      </c>
      <c r="BB79" s="3"/>
      <c r="BC79" s="3"/>
      <c r="BD79" s="3"/>
      <c r="BE79" s="3"/>
      <c r="BF79" s="3"/>
      <c r="BG79" s="11">
        <f>SUM(AZ79:BF79)-AZ79</f>
        <v>0</v>
      </c>
      <c r="BH79" s="10"/>
      <c r="BI79" s="7">
        <f>BH79*1.98</f>
        <v>0</v>
      </c>
      <c r="BJ79" s="3"/>
      <c r="BK79" s="3"/>
      <c r="BL79" s="3"/>
      <c r="BM79" s="3"/>
      <c r="BN79" s="3"/>
      <c r="BO79" s="11">
        <f>SUM(BH79:BN79)-BH79</f>
        <v>0</v>
      </c>
      <c r="BP79" s="10"/>
      <c r="BQ79" s="7">
        <f>BP79*2.1</f>
        <v>0</v>
      </c>
      <c r="BR79" s="3"/>
      <c r="BS79" s="3"/>
      <c r="BT79" s="3"/>
      <c r="BU79" s="3"/>
      <c r="BV79" s="3"/>
      <c r="BW79" s="11">
        <f>SUM(BP79:BV79)-BP79</f>
        <v>0</v>
      </c>
      <c r="BX79" s="2"/>
      <c r="BY79" s="7">
        <f>(BX79)*2.1</f>
        <v>0</v>
      </c>
      <c r="BZ79" s="3"/>
      <c r="CA79" s="3"/>
      <c r="CB79" s="3"/>
      <c r="CC79" s="3"/>
      <c r="CD79" s="5"/>
      <c r="CE79" s="11">
        <f>SUM(BX79:CD79)-BX79</f>
        <v>0</v>
      </c>
      <c r="CF79" s="10"/>
      <c r="CG79" s="7">
        <f>CF79*2.1</f>
        <v>0</v>
      </c>
      <c r="CH79" s="3"/>
      <c r="CI79" s="3"/>
      <c r="CJ79" s="3"/>
      <c r="CK79" s="3"/>
      <c r="CL79" s="3"/>
      <c r="CM79" s="11">
        <f>SUM(CF79:CL79)-CF79</f>
        <v>0</v>
      </c>
      <c r="CN79" s="60">
        <f>AVERAGE(DC79:DG79)</f>
        <v>0</v>
      </c>
      <c r="CO79" s="77">
        <v>45</v>
      </c>
      <c r="CP79" s="2"/>
      <c r="CQ79" s="34">
        <f t="shared" ref="CQ79" si="263">K79</f>
        <v>0</v>
      </c>
      <c r="CR79" s="34">
        <f t="shared" ref="CR79" si="264">S79</f>
        <v>0</v>
      </c>
      <c r="CS79" s="34">
        <f t="shared" ref="CS79" si="265">AA79</f>
        <v>0</v>
      </c>
      <c r="CT79" s="34">
        <f t="shared" ref="CT79" si="266">AI79</f>
        <v>0</v>
      </c>
      <c r="CU79" s="34">
        <f t="shared" ref="CU79" si="267">AQ79</f>
        <v>0</v>
      </c>
      <c r="CV79" s="34">
        <f t="shared" ref="CV79" si="268">AY79</f>
        <v>0</v>
      </c>
      <c r="CW79" s="34">
        <f t="shared" ref="CW79" si="269">BG79</f>
        <v>0</v>
      </c>
      <c r="CX79" s="34">
        <f t="shared" ref="CX79" si="270">BO79</f>
        <v>0</v>
      </c>
      <c r="CY79" s="34">
        <f t="shared" ref="CY79" si="271">BW79</f>
        <v>0</v>
      </c>
      <c r="CZ79" s="34">
        <f t="shared" ref="CZ79" si="272">CE79</f>
        <v>0</v>
      </c>
      <c r="DA79" s="34">
        <f t="shared" ref="DA79" si="273">CM79</f>
        <v>0</v>
      </c>
      <c r="DC79" s="6">
        <f t="shared" si="113"/>
        <v>0</v>
      </c>
      <c r="DD79" s="6">
        <f t="shared" si="114"/>
        <v>0</v>
      </c>
      <c r="DE79" s="6">
        <f t="shared" si="115"/>
        <v>0</v>
      </c>
      <c r="DF79" s="6">
        <f t="shared" si="116"/>
        <v>0</v>
      </c>
      <c r="DG79" s="6">
        <f t="shared" si="117"/>
        <v>0</v>
      </c>
    </row>
    <row r="80" spans="1:111">
      <c r="A80" s="45" t="s">
        <v>124</v>
      </c>
    </row>
    <row r="81" spans="1:3" ht="11.25" customHeight="1">
      <c r="A81" s="120"/>
      <c r="B81" s="120"/>
      <c r="C81" s="120"/>
    </row>
    <row r="82" spans="1:3">
      <c r="A82" s="121"/>
      <c r="B82" s="121"/>
      <c r="C82" s="121"/>
    </row>
    <row r="83" spans="1:3">
      <c r="A83" s="121"/>
      <c r="B83" s="121"/>
      <c r="C83" s="121"/>
    </row>
  </sheetData>
  <sortState ref="A33:CN79">
    <sortCondition descending="1" ref="CN33:CN79"/>
  </sortState>
  <mergeCells count="3">
    <mergeCell ref="A81:C81"/>
    <mergeCell ref="A82:C82"/>
    <mergeCell ref="A83:C8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4294967294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3"/>
  <sheetViews>
    <sheetView topLeftCell="A13" zoomScaleNormal="100" workbookViewId="0">
      <selection activeCell="A12" sqref="A12:CN42"/>
    </sheetView>
  </sheetViews>
  <sheetFormatPr defaultColWidth="15.85546875" defaultRowHeight="11.25" outlineLevelCol="1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4.57031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4.57031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6" hidden="1" customWidth="1" outlineLevel="1"/>
    <col min="21" max="21" width="5.28515625" style="6" hidden="1" customWidth="1" outlineLevel="1"/>
    <col min="22" max="22" width="7.42578125" style="6" hidden="1" customWidth="1" outlineLevel="1"/>
    <col min="23" max="23" width="10.28515625" style="6" hidden="1" customWidth="1" outlineLevel="1"/>
    <col min="24" max="24" width="10" style="6" hidden="1" customWidth="1" outlineLevel="1"/>
    <col min="25" max="25" width="9.28515625" style="6" hidden="1" customWidth="1" outlineLevel="1"/>
    <col min="26" max="26" width="6.85546875" style="6" hidden="1" customWidth="1" outlineLevel="1"/>
    <col min="27" max="27" width="5.7109375" style="6" customWidth="1" collapsed="1"/>
    <col min="28" max="28" width="9.7109375" style="6" hidden="1" customWidth="1" outlineLevel="1"/>
    <col min="29" max="29" width="4.42578125" style="6" hidden="1" customWidth="1" outlineLevel="1"/>
    <col min="30" max="30" width="7.42578125" style="6" hidden="1" customWidth="1" outlineLevel="1"/>
    <col min="31" max="31" width="10.28515625" style="6" hidden="1" customWidth="1" outlineLevel="1"/>
    <col min="32" max="32" width="10" style="6" hidden="1" customWidth="1" outlineLevel="1"/>
    <col min="33" max="33" width="9.28515625" style="6" hidden="1" customWidth="1" outlineLevel="1"/>
    <col min="34" max="34" width="6.85546875" style="6" hidden="1" customWidth="1" outlineLevel="1"/>
    <col min="35" max="35" width="5.7109375" style="6" customWidth="1" collapsed="1"/>
    <col min="36" max="36" width="9.7109375" style="1" hidden="1" customWidth="1" outlineLevel="1"/>
    <col min="37" max="37" width="4.425781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4.425781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customWidth="1" collapsed="1"/>
    <col min="52" max="52" width="9.7109375" style="1" hidden="1" customWidth="1" outlineLevel="1"/>
    <col min="53" max="53" width="4.425781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customWidth="1" collapsed="1"/>
    <col min="68" max="68" width="9.7109375" style="1" hidden="1" customWidth="1" outlineLevel="1"/>
    <col min="69" max="69" width="4.425781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14062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9.42578125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11" s="8" customFormat="1">
      <c r="A1" s="14" t="s">
        <v>57</v>
      </c>
      <c r="B1" s="91"/>
      <c r="C1" s="14"/>
      <c r="D1" s="9" t="s">
        <v>2</v>
      </c>
      <c r="E1" s="9" t="s">
        <v>2</v>
      </c>
      <c r="F1" s="9" t="s">
        <v>2</v>
      </c>
      <c r="G1" s="9" t="s">
        <v>2</v>
      </c>
      <c r="H1" s="9" t="s">
        <v>2</v>
      </c>
      <c r="I1" s="9" t="s">
        <v>2</v>
      </c>
      <c r="J1" s="9" t="s">
        <v>2</v>
      </c>
      <c r="K1" s="9" t="s">
        <v>2</v>
      </c>
      <c r="L1" s="9" t="s">
        <v>3</v>
      </c>
      <c r="M1" s="9" t="s">
        <v>3</v>
      </c>
      <c r="N1" s="9" t="s">
        <v>3</v>
      </c>
      <c r="O1" s="9" t="s">
        <v>3</v>
      </c>
      <c r="P1" s="9" t="s">
        <v>3</v>
      </c>
      <c r="Q1" s="9" t="s">
        <v>3</v>
      </c>
      <c r="R1" s="9" t="s">
        <v>3</v>
      </c>
      <c r="S1" s="9" t="s">
        <v>3</v>
      </c>
      <c r="T1" s="9" t="s">
        <v>4</v>
      </c>
      <c r="U1" s="9" t="s">
        <v>4</v>
      </c>
      <c r="V1" s="9" t="s">
        <v>4</v>
      </c>
      <c r="W1" s="9" t="s">
        <v>4</v>
      </c>
      <c r="X1" s="9" t="s">
        <v>4</v>
      </c>
      <c r="Y1" s="9" t="s">
        <v>4</v>
      </c>
      <c r="Z1" s="9" t="s">
        <v>4</v>
      </c>
      <c r="AA1" s="9" t="s">
        <v>4</v>
      </c>
      <c r="AB1" s="9" t="s">
        <v>5</v>
      </c>
      <c r="AC1" s="9" t="s">
        <v>5</v>
      </c>
      <c r="AD1" s="9" t="s">
        <v>5</v>
      </c>
      <c r="AE1" s="9" t="s">
        <v>5</v>
      </c>
      <c r="AF1" s="9" t="s">
        <v>5</v>
      </c>
      <c r="AG1" s="9" t="s">
        <v>5</v>
      </c>
      <c r="AH1" s="9" t="s">
        <v>5</v>
      </c>
      <c r="AI1" s="9" t="s">
        <v>5</v>
      </c>
      <c r="AJ1" s="9" t="s">
        <v>6</v>
      </c>
      <c r="AK1" s="9" t="s">
        <v>6</v>
      </c>
      <c r="AL1" s="9" t="s">
        <v>6</v>
      </c>
      <c r="AM1" s="9" t="s">
        <v>6</v>
      </c>
      <c r="AN1" s="9" t="s">
        <v>6</v>
      </c>
      <c r="AO1" s="9" t="s">
        <v>6</v>
      </c>
      <c r="AP1" s="9" t="s">
        <v>6</v>
      </c>
      <c r="AQ1" s="9" t="s">
        <v>6</v>
      </c>
      <c r="AR1" s="9" t="s">
        <v>7</v>
      </c>
      <c r="AS1" s="9" t="s">
        <v>7</v>
      </c>
      <c r="AT1" s="9" t="s">
        <v>7</v>
      </c>
      <c r="AU1" s="9" t="s">
        <v>7</v>
      </c>
      <c r="AV1" s="9" t="s">
        <v>7</v>
      </c>
      <c r="AW1" s="9" t="s">
        <v>7</v>
      </c>
      <c r="AX1" s="9" t="s">
        <v>7</v>
      </c>
      <c r="AY1" s="9" t="s">
        <v>7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9</v>
      </c>
      <c r="BI1" s="9" t="s">
        <v>9</v>
      </c>
      <c r="BJ1" s="9" t="s">
        <v>9</v>
      </c>
      <c r="BK1" s="9" t="s">
        <v>9</v>
      </c>
      <c r="BL1" s="9" t="s">
        <v>9</v>
      </c>
      <c r="BM1" s="9" t="s">
        <v>9</v>
      </c>
      <c r="BN1" s="9" t="s">
        <v>9</v>
      </c>
      <c r="BO1" s="9" t="s">
        <v>9</v>
      </c>
      <c r="BP1" s="9" t="s">
        <v>10</v>
      </c>
      <c r="BQ1" s="9" t="s">
        <v>10</v>
      </c>
      <c r="BR1" s="9" t="s">
        <v>10</v>
      </c>
      <c r="BS1" s="9" t="s">
        <v>10</v>
      </c>
      <c r="BT1" s="9" t="s">
        <v>10</v>
      </c>
      <c r="BU1" s="9" t="s">
        <v>10</v>
      </c>
      <c r="BV1" s="9" t="s">
        <v>10</v>
      </c>
      <c r="BW1" s="9" t="s">
        <v>10</v>
      </c>
      <c r="BX1" s="9" t="s">
        <v>23</v>
      </c>
      <c r="BY1" s="9" t="s">
        <v>23</v>
      </c>
      <c r="BZ1" s="9" t="s">
        <v>23</v>
      </c>
      <c r="CA1" s="9" t="s">
        <v>23</v>
      </c>
      <c r="CB1" s="9" t="s">
        <v>23</v>
      </c>
      <c r="CC1" s="9" t="s">
        <v>23</v>
      </c>
      <c r="CD1" s="9" t="s">
        <v>23</v>
      </c>
      <c r="CE1" s="9" t="s">
        <v>23</v>
      </c>
      <c r="CF1" s="9" t="s">
        <v>133</v>
      </c>
      <c r="CG1" s="9" t="s">
        <v>133</v>
      </c>
      <c r="CH1" s="9" t="s">
        <v>133</v>
      </c>
      <c r="CI1" s="9" t="s">
        <v>133</v>
      </c>
      <c r="CJ1" s="9" t="s">
        <v>133</v>
      </c>
      <c r="CK1" s="9" t="s">
        <v>133</v>
      </c>
      <c r="CL1" s="9" t="s">
        <v>133</v>
      </c>
      <c r="CM1" s="9" t="s">
        <v>133</v>
      </c>
      <c r="CQ1" s="18"/>
      <c r="CR1" s="18"/>
      <c r="CS1" s="6"/>
      <c r="CT1" s="6"/>
      <c r="CU1" s="18"/>
      <c r="CV1" s="6"/>
      <c r="CW1" s="18"/>
      <c r="CX1" s="18"/>
      <c r="CY1" s="6"/>
      <c r="CZ1" s="6"/>
      <c r="DA1" s="18"/>
      <c r="DB1" s="18"/>
      <c r="DC1" s="18"/>
      <c r="DD1" s="18"/>
      <c r="DE1" s="18"/>
      <c r="DF1" s="18"/>
      <c r="DG1" s="18"/>
    </row>
    <row r="2" spans="1:111" s="91" customFormat="1">
      <c r="A2" s="87" t="s">
        <v>16</v>
      </c>
      <c r="B2" s="87" t="s">
        <v>28</v>
      </c>
      <c r="C2" s="94" t="s">
        <v>21</v>
      </c>
      <c r="D2" s="95" t="s">
        <v>15</v>
      </c>
      <c r="E2" s="96" t="s">
        <v>11</v>
      </c>
      <c r="F2" s="87" t="s">
        <v>19</v>
      </c>
      <c r="G2" s="87" t="s">
        <v>12</v>
      </c>
      <c r="H2" s="87" t="s">
        <v>13</v>
      </c>
      <c r="I2" s="87" t="s">
        <v>1</v>
      </c>
      <c r="J2" s="87" t="s">
        <v>14</v>
      </c>
      <c r="K2" s="97" t="s">
        <v>0</v>
      </c>
      <c r="L2" s="95" t="s">
        <v>15</v>
      </c>
      <c r="M2" s="96" t="s">
        <v>11</v>
      </c>
      <c r="N2" s="87" t="s">
        <v>19</v>
      </c>
      <c r="O2" s="87" t="s">
        <v>12</v>
      </c>
      <c r="P2" s="87" t="s">
        <v>13</v>
      </c>
      <c r="Q2" s="87" t="s">
        <v>1</v>
      </c>
      <c r="R2" s="87" t="s">
        <v>14</v>
      </c>
      <c r="S2" s="97" t="s">
        <v>0</v>
      </c>
      <c r="T2" s="103" t="s">
        <v>54</v>
      </c>
      <c r="U2" s="96" t="s">
        <v>52</v>
      </c>
      <c r="V2" s="104" t="s">
        <v>19</v>
      </c>
      <c r="W2" s="104" t="s">
        <v>12</v>
      </c>
      <c r="X2" s="104" t="s">
        <v>13</v>
      </c>
      <c r="Y2" s="104" t="s">
        <v>1</v>
      </c>
      <c r="Z2" s="104" t="s">
        <v>14</v>
      </c>
      <c r="AA2" s="97" t="s">
        <v>0</v>
      </c>
      <c r="AB2" s="103" t="s">
        <v>54</v>
      </c>
      <c r="AC2" s="96" t="s">
        <v>52</v>
      </c>
      <c r="AD2" s="104" t="s">
        <v>19</v>
      </c>
      <c r="AE2" s="104" t="s">
        <v>12</v>
      </c>
      <c r="AF2" s="104" t="s">
        <v>13</v>
      </c>
      <c r="AG2" s="104" t="s">
        <v>1</v>
      </c>
      <c r="AH2" s="103" t="s">
        <v>14</v>
      </c>
      <c r="AI2" s="103" t="s">
        <v>0</v>
      </c>
      <c r="AJ2" s="95" t="s">
        <v>54</v>
      </c>
      <c r="AK2" s="96" t="s">
        <v>52</v>
      </c>
      <c r="AL2" s="87" t="s">
        <v>19</v>
      </c>
      <c r="AM2" s="87" t="s">
        <v>12</v>
      </c>
      <c r="AN2" s="87" t="s">
        <v>13</v>
      </c>
      <c r="AO2" s="87" t="s">
        <v>1</v>
      </c>
      <c r="AP2" s="99" t="s">
        <v>14</v>
      </c>
      <c r="AQ2" s="97" t="s">
        <v>0</v>
      </c>
      <c r="AR2" s="95" t="s">
        <v>54</v>
      </c>
      <c r="AS2" s="96" t="s">
        <v>55</v>
      </c>
      <c r="AT2" s="87" t="s">
        <v>19</v>
      </c>
      <c r="AU2" s="87" t="s">
        <v>12</v>
      </c>
      <c r="AV2" s="87" t="s">
        <v>13</v>
      </c>
      <c r="AW2" s="87" t="s">
        <v>1</v>
      </c>
      <c r="AX2" s="87" t="s">
        <v>14</v>
      </c>
      <c r="AY2" s="97" t="s">
        <v>0</v>
      </c>
      <c r="AZ2" s="95" t="s">
        <v>54</v>
      </c>
      <c r="BA2" s="96" t="s">
        <v>52</v>
      </c>
      <c r="BB2" s="87" t="s">
        <v>19</v>
      </c>
      <c r="BC2" s="87" t="s">
        <v>12</v>
      </c>
      <c r="BD2" s="87" t="s">
        <v>13</v>
      </c>
      <c r="BE2" s="87" t="s">
        <v>1</v>
      </c>
      <c r="BF2" s="87" t="s">
        <v>14</v>
      </c>
      <c r="BG2" s="97" t="s">
        <v>0</v>
      </c>
      <c r="BH2" s="95" t="s">
        <v>54</v>
      </c>
      <c r="BI2" s="96" t="s">
        <v>52</v>
      </c>
      <c r="BJ2" s="87" t="s">
        <v>19</v>
      </c>
      <c r="BK2" s="87" t="s">
        <v>12</v>
      </c>
      <c r="BL2" s="87" t="s">
        <v>13</v>
      </c>
      <c r="BM2" s="87" t="s">
        <v>1</v>
      </c>
      <c r="BN2" s="87" t="s">
        <v>14</v>
      </c>
      <c r="BO2" s="97" t="s">
        <v>0</v>
      </c>
      <c r="BP2" s="95" t="s">
        <v>15</v>
      </c>
      <c r="BQ2" s="96" t="s">
        <v>11</v>
      </c>
      <c r="BR2" s="87" t="s">
        <v>19</v>
      </c>
      <c r="BS2" s="87" t="s">
        <v>12</v>
      </c>
      <c r="BT2" s="87" t="s">
        <v>13</v>
      </c>
      <c r="BU2" s="87" t="s">
        <v>1</v>
      </c>
      <c r="BV2" s="87" t="s">
        <v>14</v>
      </c>
      <c r="BW2" s="97" t="s">
        <v>0</v>
      </c>
      <c r="BX2" s="95" t="s">
        <v>15</v>
      </c>
      <c r="BY2" s="96" t="s">
        <v>11</v>
      </c>
      <c r="BZ2" s="87" t="s">
        <v>19</v>
      </c>
      <c r="CA2" s="87" t="s">
        <v>12</v>
      </c>
      <c r="CB2" s="87" t="s">
        <v>13</v>
      </c>
      <c r="CC2" s="87" t="s">
        <v>1</v>
      </c>
      <c r="CD2" s="87" t="s">
        <v>14</v>
      </c>
      <c r="CE2" s="97" t="s">
        <v>0</v>
      </c>
      <c r="CF2" s="95" t="s">
        <v>15</v>
      </c>
      <c r="CG2" s="96" t="s">
        <v>11</v>
      </c>
      <c r="CH2" s="87" t="s">
        <v>19</v>
      </c>
      <c r="CI2" s="87" t="s">
        <v>12</v>
      </c>
      <c r="CJ2" s="87" t="s">
        <v>13</v>
      </c>
      <c r="CK2" s="87" t="s">
        <v>1</v>
      </c>
      <c r="CL2" s="87" t="s">
        <v>14</v>
      </c>
      <c r="CM2" s="97" t="s">
        <v>0</v>
      </c>
      <c r="CN2" s="100" t="s">
        <v>17</v>
      </c>
      <c r="CO2" s="101" t="s">
        <v>18</v>
      </c>
      <c r="CP2" s="89"/>
      <c r="CQ2" s="9"/>
      <c r="CR2" s="9"/>
      <c r="CS2" s="18"/>
      <c r="CT2" s="18"/>
      <c r="CU2" s="9"/>
      <c r="CV2" s="18"/>
      <c r="CW2" s="9"/>
      <c r="CX2" s="9"/>
      <c r="CY2" s="18"/>
      <c r="CZ2" s="18"/>
      <c r="DA2" s="9"/>
      <c r="DB2" s="9"/>
      <c r="DC2" s="9"/>
      <c r="DD2" s="9"/>
      <c r="DE2" s="9"/>
      <c r="DF2" s="9"/>
      <c r="DG2" s="9"/>
    </row>
    <row r="3" spans="1:111">
      <c r="A3" s="21" t="s">
        <v>143</v>
      </c>
      <c r="B3" s="109">
        <v>1984</v>
      </c>
      <c r="C3" s="22" t="s">
        <v>49</v>
      </c>
      <c r="D3" s="10">
        <v>561</v>
      </c>
      <c r="E3" s="7">
        <f>D3*2.1</f>
        <v>1178.1000000000001</v>
      </c>
      <c r="F3" s="3"/>
      <c r="G3" s="3"/>
      <c r="H3" s="3">
        <v>100</v>
      </c>
      <c r="I3" s="3">
        <v>30</v>
      </c>
      <c r="J3" s="3">
        <v>200</v>
      </c>
      <c r="K3" s="11">
        <f>SUM(D3:J3)-D3</f>
        <v>1508.1000000000004</v>
      </c>
      <c r="L3" s="10"/>
      <c r="M3" s="7">
        <f>L3*2.1</f>
        <v>0</v>
      </c>
      <c r="N3" s="3"/>
      <c r="O3" s="3"/>
      <c r="P3" s="3"/>
      <c r="Q3" s="3"/>
      <c r="R3" s="3"/>
      <c r="S3" s="11">
        <f>SUM(L3:R3)-L3</f>
        <v>0</v>
      </c>
      <c r="T3" s="19"/>
      <c r="U3" s="7">
        <f>T3*2</f>
        <v>0</v>
      </c>
      <c r="V3" s="24"/>
      <c r="W3" s="24"/>
      <c r="X3" s="24"/>
      <c r="Y3" s="24"/>
      <c r="Z3" s="24"/>
      <c r="AA3" s="11">
        <f>SUM(T3:Z3)-T3</f>
        <v>0</v>
      </c>
      <c r="AB3" s="10">
        <v>596</v>
      </c>
      <c r="AC3" s="7">
        <f>(AB3)*2</f>
        <v>1192</v>
      </c>
      <c r="AD3" s="3"/>
      <c r="AE3" s="3"/>
      <c r="AF3" s="3">
        <v>700</v>
      </c>
      <c r="AG3" s="3">
        <v>40</v>
      </c>
      <c r="AH3" s="5"/>
      <c r="AI3" s="11">
        <f>SUM(AB3:AH3)-AB3</f>
        <v>1932</v>
      </c>
      <c r="AJ3" s="19"/>
      <c r="AK3" s="7">
        <f>AJ3*2</f>
        <v>0</v>
      </c>
      <c r="AL3" s="24"/>
      <c r="AM3" s="24"/>
      <c r="AN3" s="24"/>
      <c r="AO3" s="24"/>
      <c r="AP3" s="24"/>
      <c r="AQ3" s="11">
        <f>SUM(AJ3:AP3)-AJ3</f>
        <v>0</v>
      </c>
      <c r="AR3" s="19">
        <v>621</v>
      </c>
      <c r="AS3" s="7">
        <f>AR3*2</f>
        <v>1242</v>
      </c>
      <c r="AT3" s="3"/>
      <c r="AU3" s="3"/>
      <c r="AV3" s="24">
        <v>100</v>
      </c>
      <c r="AW3" s="24">
        <v>30</v>
      </c>
      <c r="AX3" s="3"/>
      <c r="AY3" s="11">
        <f>SUM(AR3:AX3)-AR3</f>
        <v>1372</v>
      </c>
      <c r="AZ3" s="10"/>
      <c r="BA3" s="7">
        <f>AZ3*2</f>
        <v>0</v>
      </c>
      <c r="BB3" s="3"/>
      <c r="BC3" s="3"/>
      <c r="BD3" s="3"/>
      <c r="BE3" s="3"/>
      <c r="BF3" s="3"/>
      <c r="BG3" s="11">
        <f>SUM(AZ3:BF3)-AZ3</f>
        <v>0</v>
      </c>
      <c r="BH3" s="10"/>
      <c r="BI3" s="7">
        <f>BH3*2</f>
        <v>0</v>
      </c>
      <c r="BJ3" s="3"/>
      <c r="BK3" s="3"/>
      <c r="BL3" s="3"/>
      <c r="BM3" s="3"/>
      <c r="BN3" s="3"/>
      <c r="BO3" s="11">
        <f>SUM(BH3:BN3)-BH3</f>
        <v>0</v>
      </c>
      <c r="BP3" s="10"/>
      <c r="BQ3" s="7">
        <f>BP3*2.1</f>
        <v>0</v>
      </c>
      <c r="BR3" s="3"/>
      <c r="BS3" s="3"/>
      <c r="BT3" s="3"/>
      <c r="BU3" s="3"/>
      <c r="BV3" s="3"/>
      <c r="BW3" s="11">
        <f>SUM(BP3:BV3)-BP3</f>
        <v>0</v>
      </c>
      <c r="BX3" s="10"/>
      <c r="BY3" s="7">
        <f>BX3*2.1</f>
        <v>0</v>
      </c>
      <c r="BZ3" s="3"/>
      <c r="CA3" s="3"/>
      <c r="CB3" s="3"/>
      <c r="CC3" s="3"/>
      <c r="CD3" s="3"/>
      <c r="CE3" s="11">
        <f>SUM(BX3:CD3)-BX3</f>
        <v>0</v>
      </c>
      <c r="CF3" s="10"/>
      <c r="CG3" s="7">
        <f>CF3*2.1</f>
        <v>0</v>
      </c>
      <c r="CH3" s="3"/>
      <c r="CI3" s="3"/>
      <c r="CJ3" s="3"/>
      <c r="CK3" s="3"/>
      <c r="CL3" s="3"/>
      <c r="CM3" s="11">
        <f>SUM(CF3:CL3)-CF3</f>
        <v>0</v>
      </c>
      <c r="CN3" s="60">
        <f>AVERAGE(DC3:DG3)</f>
        <v>962.42000000000007</v>
      </c>
      <c r="CO3" s="77">
        <v>1</v>
      </c>
      <c r="CP3" s="2"/>
      <c r="CQ3" s="6">
        <f>K3</f>
        <v>1508.1000000000004</v>
      </c>
      <c r="CR3" s="6">
        <f>S3</f>
        <v>0</v>
      </c>
      <c r="CS3" s="6">
        <f>AA3</f>
        <v>0</v>
      </c>
      <c r="CT3" s="6">
        <f>AI3</f>
        <v>1932</v>
      </c>
      <c r="CU3" s="6">
        <f>AQ3</f>
        <v>0</v>
      </c>
      <c r="CV3" s="6">
        <f>AY3</f>
        <v>1372</v>
      </c>
      <c r="CW3" s="6">
        <f>BG3</f>
        <v>0</v>
      </c>
      <c r="CX3" s="6">
        <f>BO3</f>
        <v>0</v>
      </c>
      <c r="CY3" s="6">
        <f>BW3</f>
        <v>0</v>
      </c>
      <c r="CZ3" s="6">
        <f>CE3</f>
        <v>0</v>
      </c>
      <c r="DA3" s="6">
        <f>CM3</f>
        <v>0</v>
      </c>
      <c r="DC3" s="6">
        <f>LARGE($CQ3:$DA3,1)</f>
        <v>1932</v>
      </c>
      <c r="DD3" s="6">
        <f>LARGE($CQ3:$DA3,2)</f>
        <v>1508.1000000000004</v>
      </c>
      <c r="DE3" s="6">
        <f>LARGE($CQ3:$DA3,3)</f>
        <v>1372</v>
      </c>
      <c r="DF3" s="6">
        <f>LARGE($CQ3:$DA3,4)</f>
        <v>0</v>
      </c>
      <c r="DG3" s="6">
        <f>LARGE($CQ3:$DA3,5)</f>
        <v>0</v>
      </c>
    </row>
    <row r="4" spans="1:111">
      <c r="A4" s="21" t="s">
        <v>134</v>
      </c>
      <c r="B4" s="109">
        <v>1987</v>
      </c>
      <c r="C4" s="22" t="s">
        <v>49</v>
      </c>
      <c r="D4" s="10">
        <v>564</v>
      </c>
      <c r="E4" s="7">
        <f>D4*2.1</f>
        <v>1184.4000000000001</v>
      </c>
      <c r="F4" s="3"/>
      <c r="G4" s="3"/>
      <c r="H4" s="3">
        <v>300</v>
      </c>
      <c r="I4" s="3">
        <v>30</v>
      </c>
      <c r="J4" s="3">
        <v>200</v>
      </c>
      <c r="K4" s="11">
        <f>SUM(D4:J4)-D4</f>
        <v>1714.4</v>
      </c>
      <c r="L4" s="10"/>
      <c r="M4" s="7">
        <f>L4*2.1</f>
        <v>0</v>
      </c>
      <c r="N4" s="3"/>
      <c r="O4" s="3"/>
      <c r="P4" s="3"/>
      <c r="Q4" s="3"/>
      <c r="R4" s="3"/>
      <c r="S4" s="11">
        <f>SUM(L4:R4)-L4</f>
        <v>0</v>
      </c>
      <c r="T4" s="19"/>
      <c r="U4" s="7">
        <f>T4*2</f>
        <v>0</v>
      </c>
      <c r="V4" s="24"/>
      <c r="W4" s="24"/>
      <c r="X4" s="24"/>
      <c r="Y4" s="24"/>
      <c r="Z4" s="24"/>
      <c r="AA4" s="11">
        <f>SUM(T4:Z4)-T4</f>
        <v>0</v>
      </c>
      <c r="AB4" s="10"/>
      <c r="AC4" s="7">
        <f>(AB4)*2</f>
        <v>0</v>
      </c>
      <c r="AD4" s="3"/>
      <c r="AE4" s="3"/>
      <c r="AF4" s="3"/>
      <c r="AG4" s="3"/>
      <c r="AH4" s="5"/>
      <c r="AI4" s="11">
        <f>SUM(AB4:AH4)-AB4</f>
        <v>0</v>
      </c>
      <c r="AJ4" s="19"/>
      <c r="AK4" s="7">
        <f>AJ4*2</f>
        <v>0</v>
      </c>
      <c r="AL4" s="24"/>
      <c r="AM4" s="24"/>
      <c r="AN4" s="24"/>
      <c r="AO4" s="24"/>
      <c r="AP4" s="24"/>
      <c r="AQ4" s="11">
        <f>SUM(AJ4:AP4)-AJ4</f>
        <v>0</v>
      </c>
      <c r="AR4" s="19">
        <v>629</v>
      </c>
      <c r="AS4" s="7">
        <f>AR4*2</f>
        <v>1258</v>
      </c>
      <c r="AT4" s="3"/>
      <c r="AU4" s="3"/>
      <c r="AV4" s="24">
        <v>300</v>
      </c>
      <c r="AW4" s="24">
        <v>30</v>
      </c>
      <c r="AX4" s="3"/>
      <c r="AY4" s="11">
        <f>SUM(AR4:AX4)-AR4</f>
        <v>1588</v>
      </c>
      <c r="AZ4" s="10"/>
      <c r="BA4" s="7">
        <f>AZ4*2</f>
        <v>0</v>
      </c>
      <c r="BB4" s="3"/>
      <c r="BC4" s="3"/>
      <c r="BD4" s="3"/>
      <c r="BE4" s="3"/>
      <c r="BF4" s="3"/>
      <c r="BG4" s="11">
        <f>SUM(AZ4:BF4)-AZ4</f>
        <v>0</v>
      </c>
      <c r="BH4" s="10"/>
      <c r="BI4" s="7">
        <f>BH4*2</f>
        <v>0</v>
      </c>
      <c r="BJ4" s="3"/>
      <c r="BK4" s="3"/>
      <c r="BL4" s="3"/>
      <c r="BM4" s="3"/>
      <c r="BN4" s="3"/>
      <c r="BO4" s="11">
        <f>SUM(BH4:BN4)-BH4</f>
        <v>0</v>
      </c>
      <c r="BP4" s="10"/>
      <c r="BQ4" s="7">
        <f>BP4*2.1</f>
        <v>0</v>
      </c>
      <c r="BR4" s="3"/>
      <c r="BS4" s="3"/>
      <c r="BT4" s="3"/>
      <c r="BU4" s="3"/>
      <c r="BV4" s="3"/>
      <c r="BW4" s="11">
        <f>SUM(BP4:BV4)-BP4</f>
        <v>0</v>
      </c>
      <c r="BX4" s="10"/>
      <c r="BY4" s="7">
        <f>BX4*2.1</f>
        <v>0</v>
      </c>
      <c r="BZ4" s="3"/>
      <c r="CA4" s="3"/>
      <c r="CB4" s="3"/>
      <c r="CC4" s="3"/>
      <c r="CD4" s="3"/>
      <c r="CE4" s="11">
        <f>SUM(BX4:CD4)-BX4</f>
        <v>0</v>
      </c>
      <c r="CF4" s="10"/>
      <c r="CG4" s="7">
        <f>CF4*2.1</f>
        <v>0</v>
      </c>
      <c r="CH4" s="3"/>
      <c r="CI4" s="3"/>
      <c r="CJ4" s="3"/>
      <c r="CK4" s="3"/>
      <c r="CL4" s="3"/>
      <c r="CM4" s="11">
        <f>SUM(CF4:CL4)-CF4</f>
        <v>0</v>
      </c>
      <c r="CN4" s="60">
        <f>AVERAGE(DC4:DG4)</f>
        <v>660.48</v>
      </c>
      <c r="CO4" s="77">
        <v>2</v>
      </c>
      <c r="CP4" s="2"/>
      <c r="CQ4" s="6">
        <f t="shared" ref="CQ4" si="0">K4</f>
        <v>1714.4</v>
      </c>
      <c r="CR4" s="6">
        <f t="shared" ref="CR4:CR37" si="1">S4</f>
        <v>0</v>
      </c>
      <c r="CS4" s="6">
        <f>AA4</f>
        <v>0</v>
      </c>
      <c r="CT4" s="6">
        <f>AI4</f>
        <v>0</v>
      </c>
      <c r="CU4" s="6">
        <f>AQ4</f>
        <v>0</v>
      </c>
      <c r="CV4" s="6">
        <f>AY4</f>
        <v>1588</v>
      </c>
      <c r="CW4" s="6">
        <f>BG4</f>
        <v>0</v>
      </c>
      <c r="CX4" s="6">
        <f>BO4</f>
        <v>0</v>
      </c>
      <c r="CY4" s="6">
        <f>BW4</f>
        <v>0</v>
      </c>
      <c r="CZ4" s="6">
        <f>CE4</f>
        <v>0</v>
      </c>
      <c r="DA4" s="6">
        <f>CM4</f>
        <v>0</v>
      </c>
      <c r="DC4" s="6">
        <f>LARGE($CQ4:$DA4,1)</f>
        <v>1714.4</v>
      </c>
      <c r="DD4" s="6">
        <f>LARGE($CQ4:$DA4,2)</f>
        <v>1588</v>
      </c>
      <c r="DE4" s="6">
        <f>LARGE($CQ4:$DA4,3)</f>
        <v>0</v>
      </c>
      <c r="DF4" s="6">
        <f>LARGE($CQ4:$DA4,4)</f>
        <v>0</v>
      </c>
      <c r="DG4" s="6">
        <f>LARGE($CQ4:$DA4,5)</f>
        <v>0</v>
      </c>
    </row>
    <row r="5" spans="1:111">
      <c r="A5" s="21" t="s">
        <v>152</v>
      </c>
      <c r="B5" s="109"/>
      <c r="C5" s="22" t="s">
        <v>33</v>
      </c>
      <c r="D5" s="10"/>
      <c r="E5" s="7">
        <f>D5*2.1</f>
        <v>0</v>
      </c>
      <c r="F5" s="3"/>
      <c r="G5" s="3"/>
      <c r="H5" s="3"/>
      <c r="I5" s="3"/>
      <c r="J5" s="3"/>
      <c r="K5" s="11">
        <f>SUM(D5:J5)-D5</f>
        <v>0</v>
      </c>
      <c r="L5" s="10"/>
      <c r="M5" s="7">
        <f>L5*2.1</f>
        <v>0</v>
      </c>
      <c r="N5" s="3"/>
      <c r="O5" s="3"/>
      <c r="P5" s="3"/>
      <c r="Q5" s="3"/>
      <c r="R5" s="3"/>
      <c r="S5" s="11">
        <f>SUM(L5:R5)-L5</f>
        <v>0</v>
      </c>
      <c r="T5" s="19"/>
      <c r="U5" s="7">
        <f>T5*2</f>
        <v>0</v>
      </c>
      <c r="V5" s="24"/>
      <c r="W5" s="24"/>
      <c r="X5" s="24"/>
      <c r="Y5" s="24"/>
      <c r="Z5" s="24"/>
      <c r="AA5" s="11">
        <f>SUM(T5:Z5)-T5</f>
        <v>0</v>
      </c>
      <c r="AB5" s="10">
        <v>629</v>
      </c>
      <c r="AC5" s="7">
        <f>(AB5)*2</f>
        <v>1258</v>
      </c>
      <c r="AD5" s="3"/>
      <c r="AE5" s="3"/>
      <c r="AF5" s="3">
        <v>500</v>
      </c>
      <c r="AG5" s="3">
        <v>40</v>
      </c>
      <c r="AH5" s="5"/>
      <c r="AI5" s="11">
        <f>SUM(AB5:AH5)-AB5</f>
        <v>1798</v>
      </c>
      <c r="AJ5" s="19"/>
      <c r="AK5" s="7">
        <f>AJ5*2</f>
        <v>0</v>
      </c>
      <c r="AL5" s="24"/>
      <c r="AM5" s="24"/>
      <c r="AN5" s="24"/>
      <c r="AO5" s="24"/>
      <c r="AP5" s="24"/>
      <c r="AQ5" s="11">
        <f>SUM(AJ5:AP5)-AJ5</f>
        <v>0</v>
      </c>
      <c r="AR5" s="19">
        <v>565</v>
      </c>
      <c r="AS5" s="7">
        <f>AR5*2</f>
        <v>1130</v>
      </c>
      <c r="AT5" s="3"/>
      <c r="AU5" s="3"/>
      <c r="AV5" s="24">
        <v>200</v>
      </c>
      <c r="AW5" s="24">
        <v>30</v>
      </c>
      <c r="AX5" s="3"/>
      <c r="AY5" s="11">
        <f>SUM(AR5:AX5)-AR5</f>
        <v>1360</v>
      </c>
      <c r="AZ5" s="10"/>
      <c r="BA5" s="7">
        <f>AZ5*2</f>
        <v>0</v>
      </c>
      <c r="BB5" s="3"/>
      <c r="BC5" s="3"/>
      <c r="BD5" s="3"/>
      <c r="BE5" s="3"/>
      <c r="BF5" s="3"/>
      <c r="BG5" s="11">
        <f>SUM(AZ5:BF5)-AZ5</f>
        <v>0</v>
      </c>
      <c r="BH5" s="10"/>
      <c r="BI5" s="7">
        <f>BH5*2</f>
        <v>0</v>
      </c>
      <c r="BJ5" s="3"/>
      <c r="BK5" s="3"/>
      <c r="BL5" s="3"/>
      <c r="BM5" s="3"/>
      <c r="BN5" s="3"/>
      <c r="BO5" s="11">
        <f>SUM(BH5:BN5)-BH5</f>
        <v>0</v>
      </c>
      <c r="BP5" s="10"/>
      <c r="BQ5" s="7">
        <f>BP5*2.1</f>
        <v>0</v>
      </c>
      <c r="BR5" s="3"/>
      <c r="BS5" s="3"/>
      <c r="BT5" s="3"/>
      <c r="BU5" s="3"/>
      <c r="BV5" s="3"/>
      <c r="BW5" s="11">
        <f>SUM(BP5:BV5)-BP5</f>
        <v>0</v>
      </c>
      <c r="BX5" s="10"/>
      <c r="BY5" s="7">
        <f>BX5*2.1</f>
        <v>0</v>
      </c>
      <c r="BZ5" s="3"/>
      <c r="CA5" s="3"/>
      <c r="CB5" s="3"/>
      <c r="CC5" s="3"/>
      <c r="CD5" s="3"/>
      <c r="CE5" s="11">
        <f>SUM(BX5:CD5)-BX5</f>
        <v>0</v>
      </c>
      <c r="CF5" s="10"/>
      <c r="CG5" s="7">
        <f>CF5*2.1</f>
        <v>0</v>
      </c>
      <c r="CH5" s="3"/>
      <c r="CI5" s="3"/>
      <c r="CJ5" s="3"/>
      <c r="CK5" s="3"/>
      <c r="CL5" s="3"/>
      <c r="CM5" s="11">
        <f>SUM(CF5:CL5)-CF5</f>
        <v>0</v>
      </c>
      <c r="CN5" s="60">
        <f>AVERAGE(DC5:DG5)</f>
        <v>631.6</v>
      </c>
      <c r="CO5" s="77">
        <v>3</v>
      </c>
      <c r="CP5" s="2"/>
      <c r="CQ5" s="6">
        <f t="shared" ref="CQ5" si="2">K5</f>
        <v>0</v>
      </c>
      <c r="CR5" s="6">
        <f t="shared" ref="CR5" si="3">S5</f>
        <v>0</v>
      </c>
      <c r="CS5" s="6">
        <f>AA5</f>
        <v>0</v>
      </c>
      <c r="CT5" s="6">
        <f>AI5</f>
        <v>1798</v>
      </c>
      <c r="CU5" s="6">
        <f>AQ5</f>
        <v>0</v>
      </c>
      <c r="CV5" s="6">
        <f>AY5</f>
        <v>1360</v>
      </c>
      <c r="CW5" s="6">
        <f>BG5</f>
        <v>0</v>
      </c>
      <c r="CX5" s="6">
        <f>BO5</f>
        <v>0</v>
      </c>
      <c r="CY5" s="6">
        <f>BW5</f>
        <v>0</v>
      </c>
      <c r="CZ5" s="6">
        <f>CE5</f>
        <v>0</v>
      </c>
      <c r="DA5" s="6">
        <f>CM5</f>
        <v>0</v>
      </c>
      <c r="DC5" s="6">
        <f>LARGE($CQ5:$DA5,1)</f>
        <v>1798</v>
      </c>
      <c r="DD5" s="6">
        <f>LARGE($CQ5:$DA5,2)</f>
        <v>1360</v>
      </c>
      <c r="DE5" s="6">
        <f>LARGE($CQ5:$DA5,3)</f>
        <v>0</v>
      </c>
      <c r="DF5" s="6">
        <f>LARGE($CQ5:$DA5,4)</f>
        <v>0</v>
      </c>
      <c r="DG5" s="6">
        <f>LARGE($CQ5:$DA5,5)</f>
        <v>0</v>
      </c>
    </row>
    <row r="6" spans="1:111">
      <c r="A6" s="21" t="s">
        <v>159</v>
      </c>
      <c r="B6" s="109">
        <v>2000</v>
      </c>
      <c r="C6" s="22" t="s">
        <v>49</v>
      </c>
      <c r="D6" s="10"/>
      <c r="E6" s="7">
        <f>D6*2.1</f>
        <v>0</v>
      </c>
      <c r="F6" s="3"/>
      <c r="G6" s="3"/>
      <c r="H6" s="3"/>
      <c r="I6" s="3"/>
      <c r="J6" s="3"/>
      <c r="K6" s="11">
        <f>SUM(D6:J6)-D6</f>
        <v>0</v>
      </c>
      <c r="L6" s="10"/>
      <c r="M6" s="7">
        <f>L6*2.1</f>
        <v>0</v>
      </c>
      <c r="N6" s="3"/>
      <c r="O6" s="3"/>
      <c r="P6" s="3"/>
      <c r="Q6" s="3"/>
      <c r="R6" s="3"/>
      <c r="S6" s="11">
        <f>SUM(L6:R6)-L6</f>
        <v>0</v>
      </c>
      <c r="T6" s="19"/>
      <c r="U6" s="7">
        <f>T6*2</f>
        <v>0</v>
      </c>
      <c r="V6" s="24"/>
      <c r="W6" s="24"/>
      <c r="X6" s="24"/>
      <c r="Y6" s="24"/>
      <c r="Z6" s="24"/>
      <c r="AA6" s="11">
        <f>SUM(T6:Z6)-T6</f>
        <v>0</v>
      </c>
      <c r="AB6" s="10"/>
      <c r="AC6" s="7">
        <f>(AB6)*2</f>
        <v>0</v>
      </c>
      <c r="AD6" s="3"/>
      <c r="AE6" s="3"/>
      <c r="AF6" s="3"/>
      <c r="AG6" s="3"/>
      <c r="AH6" s="5"/>
      <c r="AI6" s="11">
        <f>SUM(AB6:AH6)-AB6</f>
        <v>0</v>
      </c>
      <c r="AJ6" s="19"/>
      <c r="AK6" s="7">
        <f>AJ6*2</f>
        <v>0</v>
      </c>
      <c r="AL6" s="24"/>
      <c r="AM6" s="24"/>
      <c r="AN6" s="24"/>
      <c r="AO6" s="24"/>
      <c r="AP6" s="24"/>
      <c r="AQ6" s="11">
        <f>SUM(AJ6:AP6)-AJ6</f>
        <v>0</v>
      </c>
      <c r="AR6" s="19"/>
      <c r="AS6" s="7">
        <f>AR6*2</f>
        <v>0</v>
      </c>
      <c r="AT6" s="3"/>
      <c r="AU6" s="3"/>
      <c r="AV6" s="24"/>
      <c r="AW6" s="24"/>
      <c r="AX6" s="3"/>
      <c r="AY6" s="11">
        <f>SUM(AR6:AX6)-AR6</f>
        <v>0</v>
      </c>
      <c r="AZ6" s="10"/>
      <c r="BA6" s="7">
        <f>AZ6*2</f>
        <v>0</v>
      </c>
      <c r="BB6" s="3"/>
      <c r="BC6" s="3"/>
      <c r="BD6" s="3"/>
      <c r="BE6" s="3"/>
      <c r="BF6" s="3"/>
      <c r="BG6" s="11">
        <f>SUM(AZ6:BF6)-AZ6</f>
        <v>0</v>
      </c>
      <c r="BH6" s="10"/>
      <c r="BI6" s="7">
        <f>BH6*2</f>
        <v>0</v>
      </c>
      <c r="BJ6" s="3"/>
      <c r="BK6" s="3"/>
      <c r="BL6" s="3"/>
      <c r="BM6" s="3"/>
      <c r="BN6" s="3"/>
      <c r="BO6" s="11">
        <f>SUM(BH6:BN6)-BH6</f>
        <v>0</v>
      </c>
      <c r="BP6" s="10"/>
      <c r="BQ6" s="7">
        <f>BP6*2.1</f>
        <v>0</v>
      </c>
      <c r="BR6" s="3"/>
      <c r="BS6" s="3"/>
      <c r="BT6" s="3"/>
      <c r="BU6" s="3"/>
      <c r="BV6" s="3"/>
      <c r="BW6" s="11">
        <f>SUM(BP6:BV6)-BP6</f>
        <v>0</v>
      </c>
      <c r="BX6" s="10"/>
      <c r="BY6" s="7">
        <f>BX6*2.1</f>
        <v>0</v>
      </c>
      <c r="BZ6" s="3"/>
      <c r="CA6" s="3"/>
      <c r="CB6" s="3"/>
      <c r="CC6" s="3"/>
      <c r="CD6" s="3"/>
      <c r="CE6" s="11">
        <f>SUM(BX6:CD6)-BX6</f>
        <v>0</v>
      </c>
      <c r="CF6" s="10"/>
      <c r="CG6" s="7">
        <f>CF6*2.1</f>
        <v>0</v>
      </c>
      <c r="CH6" s="3"/>
      <c r="CI6" s="3"/>
      <c r="CJ6" s="3"/>
      <c r="CK6" s="3"/>
      <c r="CL6" s="3"/>
      <c r="CM6" s="11">
        <f>SUM(CF6:CL6)-CF6</f>
        <v>0</v>
      </c>
      <c r="CN6" s="60">
        <f>AVERAGE(DC6:DG6)</f>
        <v>0</v>
      </c>
      <c r="CO6" s="77">
        <v>4</v>
      </c>
      <c r="CP6" s="2"/>
      <c r="CQ6" s="6">
        <f t="shared" ref="CQ6" si="4">K6</f>
        <v>0</v>
      </c>
      <c r="CR6" s="6">
        <f t="shared" ref="CR6" si="5">S6</f>
        <v>0</v>
      </c>
      <c r="CS6" s="6">
        <f>AA6</f>
        <v>0</v>
      </c>
      <c r="CT6" s="6">
        <f>AI6</f>
        <v>0</v>
      </c>
      <c r="CU6" s="6">
        <f>AQ6</f>
        <v>0</v>
      </c>
      <c r="CV6" s="6">
        <f>AY6</f>
        <v>0</v>
      </c>
      <c r="CW6" s="6">
        <f>BG6</f>
        <v>0</v>
      </c>
      <c r="CX6" s="6">
        <f>BO6</f>
        <v>0</v>
      </c>
      <c r="CY6" s="6">
        <f>BW6</f>
        <v>0</v>
      </c>
      <c r="CZ6" s="6">
        <f>CE6</f>
        <v>0</v>
      </c>
      <c r="DA6" s="6">
        <f>CM6</f>
        <v>0</v>
      </c>
      <c r="DC6" s="6">
        <f>LARGE($CQ6:$DA6,1)</f>
        <v>0</v>
      </c>
      <c r="DD6" s="6">
        <f>LARGE($CQ6:$DA6,2)</f>
        <v>0</v>
      </c>
      <c r="DE6" s="6">
        <f>LARGE($CQ6:$DA6,3)</f>
        <v>0</v>
      </c>
      <c r="DF6" s="6">
        <f>LARGE($CQ6:$DA6,4)</f>
        <v>0</v>
      </c>
      <c r="DG6" s="6">
        <f>LARGE($CQ6:$DA6,5)</f>
        <v>0</v>
      </c>
    </row>
    <row r="7" spans="1:111">
      <c r="A7" s="21" t="s">
        <v>175</v>
      </c>
      <c r="B7" s="109">
        <v>2000</v>
      </c>
      <c r="C7" s="22" t="s">
        <v>49</v>
      </c>
      <c r="D7" s="10"/>
      <c r="E7" s="7">
        <f>D7*2.1</f>
        <v>0</v>
      </c>
      <c r="F7" s="3"/>
      <c r="G7" s="3"/>
      <c r="H7" s="3"/>
      <c r="I7" s="3"/>
      <c r="J7" s="3"/>
      <c r="K7" s="11">
        <f>SUM(D7:J7)-D7</f>
        <v>0</v>
      </c>
      <c r="L7" s="10"/>
      <c r="M7" s="7">
        <f>L7*2.1</f>
        <v>0</v>
      </c>
      <c r="N7" s="3"/>
      <c r="O7" s="3"/>
      <c r="P7" s="3"/>
      <c r="Q7" s="3"/>
      <c r="R7" s="3"/>
      <c r="S7" s="11">
        <f>SUM(L7:R7)-L7</f>
        <v>0</v>
      </c>
      <c r="T7" s="19"/>
      <c r="U7" s="7">
        <f>T7*2</f>
        <v>0</v>
      </c>
      <c r="V7" s="24"/>
      <c r="W7" s="24"/>
      <c r="X7" s="24"/>
      <c r="Y7" s="24"/>
      <c r="Z7" s="24"/>
      <c r="AA7" s="11">
        <f>SUM(T7:Z7)-T7</f>
        <v>0</v>
      </c>
      <c r="AB7" s="10"/>
      <c r="AC7" s="7">
        <f>(AB7)*2</f>
        <v>0</v>
      </c>
      <c r="AD7" s="3"/>
      <c r="AE7" s="3"/>
      <c r="AF7" s="3"/>
      <c r="AG7" s="3"/>
      <c r="AH7" s="5"/>
      <c r="AI7" s="11">
        <f>SUM(AB7:AH7)-AB7</f>
        <v>0</v>
      </c>
      <c r="AJ7" s="19"/>
      <c r="AK7" s="7">
        <f>AJ7*2</f>
        <v>0</v>
      </c>
      <c r="AL7" s="24"/>
      <c r="AM7" s="24"/>
      <c r="AN7" s="24"/>
      <c r="AO7" s="24"/>
      <c r="AP7" s="24"/>
      <c r="AQ7" s="11">
        <f>SUM(AJ7:AP7)-AJ7</f>
        <v>0</v>
      </c>
      <c r="AR7" s="19"/>
      <c r="AS7" s="7">
        <f>AR7*2</f>
        <v>0</v>
      </c>
      <c r="AT7" s="3"/>
      <c r="AU7" s="3"/>
      <c r="AV7" s="24"/>
      <c r="AW7" s="24"/>
      <c r="AX7" s="3"/>
      <c r="AY7" s="11">
        <f>SUM(AR7:AX7)-AR7</f>
        <v>0</v>
      </c>
      <c r="AZ7" s="10"/>
      <c r="BA7" s="7">
        <f>AZ7*2</f>
        <v>0</v>
      </c>
      <c r="BB7" s="3"/>
      <c r="BC7" s="3"/>
      <c r="BD7" s="3"/>
      <c r="BE7" s="3"/>
      <c r="BF7" s="3"/>
      <c r="BG7" s="11">
        <f>SUM(AZ7:BF7)-AZ7</f>
        <v>0</v>
      </c>
      <c r="BH7" s="10"/>
      <c r="BI7" s="7">
        <f>BH7*2</f>
        <v>0</v>
      </c>
      <c r="BJ7" s="3"/>
      <c r="BK7" s="3"/>
      <c r="BL7" s="3"/>
      <c r="BM7" s="3"/>
      <c r="BN7" s="3"/>
      <c r="BO7" s="11">
        <f>SUM(BH7:BN7)-BH7</f>
        <v>0</v>
      </c>
      <c r="BP7" s="10"/>
      <c r="BQ7" s="7">
        <f>BP7*2.1</f>
        <v>0</v>
      </c>
      <c r="BR7" s="3"/>
      <c r="BS7" s="3"/>
      <c r="BT7" s="3"/>
      <c r="BU7" s="3"/>
      <c r="BV7" s="3"/>
      <c r="BW7" s="11">
        <f>SUM(BP7:BV7)-BP7</f>
        <v>0</v>
      </c>
      <c r="BX7" s="10"/>
      <c r="BY7" s="7">
        <f>BX7*2.1</f>
        <v>0</v>
      </c>
      <c r="BZ7" s="3"/>
      <c r="CA7" s="3"/>
      <c r="CB7" s="3"/>
      <c r="CC7" s="3"/>
      <c r="CD7" s="3"/>
      <c r="CE7" s="11">
        <f>SUM(BX7:CD7)-BX7</f>
        <v>0</v>
      </c>
      <c r="CF7" s="10"/>
      <c r="CG7" s="7">
        <f>CF7*2.1</f>
        <v>0</v>
      </c>
      <c r="CH7" s="3"/>
      <c r="CI7" s="3"/>
      <c r="CJ7" s="3"/>
      <c r="CK7" s="3"/>
      <c r="CL7" s="3"/>
      <c r="CM7" s="11">
        <f>SUM(CF7:CL7)-CF7</f>
        <v>0</v>
      </c>
      <c r="CN7" s="60">
        <f>AVERAGE(DC7:DG7)</f>
        <v>0</v>
      </c>
      <c r="CO7" s="77">
        <v>5</v>
      </c>
      <c r="CP7" s="2"/>
      <c r="CQ7" s="6">
        <f t="shared" ref="CQ7" si="6">K7</f>
        <v>0</v>
      </c>
      <c r="CR7" s="6">
        <f t="shared" ref="CR7" si="7">S7</f>
        <v>0</v>
      </c>
      <c r="CS7" s="6">
        <f>AA7</f>
        <v>0</v>
      </c>
      <c r="CT7" s="6">
        <f>AI7</f>
        <v>0</v>
      </c>
      <c r="CU7" s="6">
        <f>AQ7</f>
        <v>0</v>
      </c>
      <c r="CV7" s="6">
        <f>AY7</f>
        <v>0</v>
      </c>
      <c r="CW7" s="6">
        <f>BG7</f>
        <v>0</v>
      </c>
      <c r="CX7" s="6">
        <f>BO7</f>
        <v>0</v>
      </c>
      <c r="CY7" s="6">
        <f>BW7</f>
        <v>0</v>
      </c>
      <c r="CZ7" s="6">
        <f>CE7</f>
        <v>0</v>
      </c>
      <c r="DA7" s="6">
        <f>CM7</f>
        <v>0</v>
      </c>
      <c r="DC7" s="6">
        <f>LARGE($CQ7:$DA7,1)</f>
        <v>0</v>
      </c>
      <c r="DD7" s="6">
        <f>LARGE($CQ7:$DA7,2)</f>
        <v>0</v>
      </c>
      <c r="DE7" s="6">
        <f>LARGE($CQ7:$DA7,3)</f>
        <v>0</v>
      </c>
      <c r="DF7" s="6">
        <f>LARGE($CQ7:$DA7,4)</f>
        <v>0</v>
      </c>
      <c r="DG7" s="6">
        <f>LARGE($CQ7:$DA7,5)</f>
        <v>0</v>
      </c>
    </row>
    <row r="8" spans="1:111">
      <c r="A8" s="45" t="s">
        <v>124</v>
      </c>
      <c r="D8" s="1"/>
      <c r="E8" s="6"/>
      <c r="F8" s="1"/>
      <c r="G8" s="1"/>
      <c r="H8" s="1"/>
      <c r="I8" s="1"/>
      <c r="J8" s="1"/>
      <c r="K8" s="6"/>
      <c r="AB8" s="1"/>
      <c r="AD8" s="1"/>
      <c r="AE8" s="1"/>
      <c r="AF8" s="1"/>
      <c r="AG8" s="1"/>
      <c r="AH8" s="1"/>
      <c r="AJ8" s="6"/>
      <c r="AL8" s="6"/>
      <c r="AM8" s="6"/>
      <c r="AN8" s="6"/>
      <c r="AO8" s="6"/>
      <c r="AP8" s="6"/>
    </row>
    <row r="9" spans="1:111">
      <c r="A9" s="17" t="s">
        <v>148</v>
      </c>
      <c r="D9" s="1"/>
      <c r="E9" s="6"/>
      <c r="F9" s="1"/>
      <c r="G9" s="1"/>
      <c r="H9" s="1"/>
      <c r="I9" s="1"/>
      <c r="J9" s="1"/>
      <c r="K9" s="6"/>
      <c r="AB9" s="1"/>
      <c r="AD9" s="1"/>
      <c r="AE9" s="1"/>
      <c r="AF9" s="1"/>
      <c r="AG9" s="1"/>
      <c r="AH9" s="1"/>
      <c r="AJ9" s="6"/>
      <c r="AL9" s="6"/>
      <c r="AM9" s="6"/>
      <c r="AN9" s="6"/>
      <c r="AO9" s="6"/>
      <c r="AP9" s="6"/>
    </row>
    <row r="10" spans="1:111">
      <c r="D10" s="1"/>
      <c r="E10" s="6"/>
      <c r="F10" s="1"/>
      <c r="G10" s="1"/>
      <c r="H10" s="1"/>
      <c r="I10" s="1"/>
      <c r="J10" s="1"/>
      <c r="K10" s="6"/>
      <c r="AB10" s="1"/>
      <c r="AD10" s="1"/>
      <c r="AE10" s="1"/>
      <c r="AF10" s="1"/>
      <c r="AG10" s="1"/>
      <c r="AH10" s="1"/>
      <c r="AJ10" s="6"/>
      <c r="AL10" s="6"/>
      <c r="AM10" s="6"/>
      <c r="AN10" s="6"/>
      <c r="AO10" s="6"/>
      <c r="AP10" s="6"/>
    </row>
    <row r="11" spans="1:111" s="8" customFormat="1">
      <c r="A11" s="14"/>
      <c r="B11" s="91"/>
      <c r="C11" s="14"/>
      <c r="D11" s="47" t="s">
        <v>2</v>
      </c>
      <c r="E11" s="47" t="s">
        <v>2</v>
      </c>
      <c r="F11" s="47" t="s">
        <v>2</v>
      </c>
      <c r="G11" s="47" t="s">
        <v>2</v>
      </c>
      <c r="H11" s="47" t="s">
        <v>2</v>
      </c>
      <c r="I11" s="47" t="s">
        <v>2</v>
      </c>
      <c r="J11" s="47" t="s">
        <v>2</v>
      </c>
      <c r="K11" s="47" t="s">
        <v>2</v>
      </c>
      <c r="L11" s="47"/>
      <c r="M11" s="47" t="s">
        <v>3</v>
      </c>
      <c r="N11" s="47" t="s">
        <v>3</v>
      </c>
      <c r="O11" s="47" t="s">
        <v>3</v>
      </c>
      <c r="P11" s="47"/>
      <c r="Q11" s="47"/>
      <c r="R11" s="47"/>
      <c r="S11" s="47" t="s">
        <v>3</v>
      </c>
      <c r="T11" s="47" t="s">
        <v>4</v>
      </c>
      <c r="U11" s="47" t="s">
        <v>4</v>
      </c>
      <c r="V11" s="47" t="s">
        <v>4</v>
      </c>
      <c r="W11" s="47" t="s">
        <v>4</v>
      </c>
      <c r="X11" s="47" t="s">
        <v>4</v>
      </c>
      <c r="Y11" s="47" t="s">
        <v>4</v>
      </c>
      <c r="Z11" s="47" t="s">
        <v>4</v>
      </c>
      <c r="AA11" s="47" t="s">
        <v>4</v>
      </c>
      <c r="AB11" s="47" t="s">
        <v>5</v>
      </c>
      <c r="AC11" s="47" t="s">
        <v>5</v>
      </c>
      <c r="AD11" s="47" t="s">
        <v>5</v>
      </c>
      <c r="AE11" s="47" t="s">
        <v>5</v>
      </c>
      <c r="AF11" s="47" t="s">
        <v>5</v>
      </c>
      <c r="AG11" s="47" t="s">
        <v>5</v>
      </c>
      <c r="AH11" s="47" t="s">
        <v>5</v>
      </c>
      <c r="AI11" s="47" t="s">
        <v>5</v>
      </c>
      <c r="AJ11" s="47" t="s">
        <v>6</v>
      </c>
      <c r="AK11" s="47" t="s">
        <v>6</v>
      </c>
      <c r="AL11" s="47" t="s">
        <v>6</v>
      </c>
      <c r="AM11" s="47" t="s">
        <v>6</v>
      </c>
      <c r="AN11" s="47" t="s">
        <v>6</v>
      </c>
      <c r="AO11" s="47" t="s">
        <v>6</v>
      </c>
      <c r="AP11" s="47" t="s">
        <v>6</v>
      </c>
      <c r="AQ11" s="47" t="s">
        <v>6</v>
      </c>
      <c r="AR11" s="47" t="s">
        <v>7</v>
      </c>
      <c r="AS11" s="47" t="s">
        <v>7</v>
      </c>
      <c r="AT11" s="47" t="s">
        <v>7</v>
      </c>
      <c r="AU11" s="47" t="s">
        <v>7</v>
      </c>
      <c r="AV11" s="47" t="s">
        <v>7</v>
      </c>
      <c r="AW11" s="47" t="s">
        <v>7</v>
      </c>
      <c r="AX11" s="47" t="s">
        <v>7</v>
      </c>
      <c r="AY11" s="47" t="s">
        <v>7</v>
      </c>
      <c r="AZ11" s="47" t="s">
        <v>8</v>
      </c>
      <c r="BA11" s="47" t="s">
        <v>8</v>
      </c>
      <c r="BB11" s="47" t="s">
        <v>8</v>
      </c>
      <c r="BC11" s="47" t="s">
        <v>8</v>
      </c>
      <c r="BD11" s="47" t="s">
        <v>8</v>
      </c>
      <c r="BE11" s="47" t="s">
        <v>8</v>
      </c>
      <c r="BF11" s="47" t="s">
        <v>8</v>
      </c>
      <c r="BG11" s="47" t="s">
        <v>8</v>
      </c>
      <c r="BH11" s="47" t="s">
        <v>9</v>
      </c>
      <c r="BI11" s="47" t="s">
        <v>9</v>
      </c>
      <c r="BJ11" s="47" t="s">
        <v>9</v>
      </c>
      <c r="BK11" s="47" t="s">
        <v>9</v>
      </c>
      <c r="BL11" s="47" t="s">
        <v>9</v>
      </c>
      <c r="BM11" s="47" t="s">
        <v>9</v>
      </c>
      <c r="BN11" s="47" t="s">
        <v>9</v>
      </c>
      <c r="BO11" s="47" t="s">
        <v>9</v>
      </c>
      <c r="BP11" s="47" t="s">
        <v>10</v>
      </c>
      <c r="BQ11" s="47" t="s">
        <v>10</v>
      </c>
      <c r="BR11" s="47" t="s">
        <v>10</v>
      </c>
      <c r="BS11" s="47" t="s">
        <v>10</v>
      </c>
      <c r="BT11" s="47" t="s">
        <v>10</v>
      </c>
      <c r="BU11" s="47" t="s">
        <v>10</v>
      </c>
      <c r="BV11" s="47" t="s">
        <v>10</v>
      </c>
      <c r="BW11" s="47" t="s">
        <v>10</v>
      </c>
      <c r="BX11" s="47" t="s">
        <v>23</v>
      </c>
      <c r="BY11" s="47" t="s">
        <v>23</v>
      </c>
      <c r="BZ11" s="47" t="s">
        <v>23</v>
      </c>
      <c r="CA11" s="47" t="s">
        <v>23</v>
      </c>
      <c r="CB11" s="47" t="s">
        <v>23</v>
      </c>
      <c r="CC11" s="47" t="s">
        <v>23</v>
      </c>
      <c r="CD11" s="47" t="s">
        <v>23</v>
      </c>
      <c r="CE11" s="47" t="s">
        <v>23</v>
      </c>
      <c r="CF11" s="47" t="s">
        <v>133</v>
      </c>
      <c r="CG11" s="47" t="s">
        <v>133</v>
      </c>
      <c r="CH11" s="47" t="s">
        <v>133</v>
      </c>
      <c r="CI11" s="47" t="s">
        <v>133</v>
      </c>
      <c r="CJ11" s="47" t="s">
        <v>133</v>
      </c>
      <c r="CK11" s="47" t="s">
        <v>133</v>
      </c>
      <c r="CL11" s="47" t="s">
        <v>133</v>
      </c>
      <c r="CM11" s="47" t="s">
        <v>133</v>
      </c>
      <c r="CN11" s="49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18"/>
      <c r="DC11" s="18"/>
      <c r="DD11" s="18"/>
      <c r="DE11" s="18"/>
      <c r="DF11" s="18"/>
      <c r="DG11" s="18"/>
    </row>
    <row r="12" spans="1:111" s="91" customFormat="1">
      <c r="A12" s="87" t="s">
        <v>16</v>
      </c>
      <c r="B12" s="87" t="s">
        <v>28</v>
      </c>
      <c r="C12" s="94" t="s">
        <v>21</v>
      </c>
      <c r="D12" s="95" t="s">
        <v>15</v>
      </c>
      <c r="E12" s="96" t="s">
        <v>11</v>
      </c>
      <c r="F12" s="87" t="s">
        <v>19</v>
      </c>
      <c r="G12" s="87" t="s">
        <v>12</v>
      </c>
      <c r="H12" s="87" t="s">
        <v>13</v>
      </c>
      <c r="I12" s="87" t="s">
        <v>1</v>
      </c>
      <c r="J12" s="87" t="s">
        <v>14</v>
      </c>
      <c r="K12" s="97" t="s">
        <v>0</v>
      </c>
      <c r="L12" s="95"/>
      <c r="M12" s="96" t="s">
        <v>11</v>
      </c>
      <c r="N12" s="87" t="s">
        <v>19</v>
      </c>
      <c r="O12" s="87" t="s">
        <v>12</v>
      </c>
      <c r="P12" s="87"/>
      <c r="Q12" s="87"/>
      <c r="R12" s="87"/>
      <c r="S12" s="97" t="s">
        <v>0</v>
      </c>
      <c r="T12" s="103" t="s">
        <v>54</v>
      </c>
      <c r="U12" s="96" t="s">
        <v>52</v>
      </c>
      <c r="V12" s="104" t="s">
        <v>19</v>
      </c>
      <c r="W12" s="104" t="s">
        <v>12</v>
      </c>
      <c r="X12" s="104" t="s">
        <v>13</v>
      </c>
      <c r="Y12" s="96" t="s">
        <v>1</v>
      </c>
      <c r="Z12" s="104" t="s">
        <v>14</v>
      </c>
      <c r="AA12" s="97" t="s">
        <v>0</v>
      </c>
      <c r="AB12" s="95" t="s">
        <v>54</v>
      </c>
      <c r="AC12" s="96" t="s">
        <v>52</v>
      </c>
      <c r="AD12" s="87" t="s">
        <v>19</v>
      </c>
      <c r="AE12" s="87" t="s">
        <v>12</v>
      </c>
      <c r="AF12" s="87" t="s">
        <v>13</v>
      </c>
      <c r="AG12" s="87" t="s">
        <v>1</v>
      </c>
      <c r="AH12" s="99" t="s">
        <v>14</v>
      </c>
      <c r="AI12" s="97" t="s">
        <v>0</v>
      </c>
      <c r="AJ12" s="103" t="s">
        <v>54</v>
      </c>
      <c r="AK12" s="96" t="s">
        <v>52</v>
      </c>
      <c r="AL12" s="104" t="s">
        <v>19</v>
      </c>
      <c r="AM12" s="104" t="s">
        <v>12</v>
      </c>
      <c r="AN12" s="104" t="s">
        <v>13</v>
      </c>
      <c r="AO12" s="96" t="s">
        <v>1</v>
      </c>
      <c r="AP12" s="104" t="s">
        <v>14</v>
      </c>
      <c r="AQ12" s="97" t="s">
        <v>0</v>
      </c>
      <c r="AR12" s="95" t="s">
        <v>54</v>
      </c>
      <c r="AS12" s="96" t="s">
        <v>55</v>
      </c>
      <c r="AT12" s="87" t="s">
        <v>19</v>
      </c>
      <c r="AU12" s="87" t="s">
        <v>12</v>
      </c>
      <c r="AV12" s="87" t="s">
        <v>13</v>
      </c>
      <c r="AW12" s="87" t="s">
        <v>1</v>
      </c>
      <c r="AX12" s="87" t="s">
        <v>14</v>
      </c>
      <c r="AY12" s="97" t="s">
        <v>0</v>
      </c>
      <c r="AZ12" s="95" t="s">
        <v>54</v>
      </c>
      <c r="BA12" s="96" t="s">
        <v>52</v>
      </c>
      <c r="BB12" s="87" t="s">
        <v>19</v>
      </c>
      <c r="BC12" s="87" t="s">
        <v>12</v>
      </c>
      <c r="BD12" s="87" t="s">
        <v>13</v>
      </c>
      <c r="BE12" s="87" t="s">
        <v>1</v>
      </c>
      <c r="BF12" s="87" t="s">
        <v>14</v>
      </c>
      <c r="BG12" s="97" t="s">
        <v>0</v>
      </c>
      <c r="BH12" s="95" t="s">
        <v>54</v>
      </c>
      <c r="BI12" s="96" t="s">
        <v>52</v>
      </c>
      <c r="BJ12" s="87" t="s">
        <v>19</v>
      </c>
      <c r="BK12" s="87" t="s">
        <v>12</v>
      </c>
      <c r="BL12" s="87" t="s">
        <v>13</v>
      </c>
      <c r="BM12" s="87" t="s">
        <v>1</v>
      </c>
      <c r="BN12" s="87" t="s">
        <v>14</v>
      </c>
      <c r="BO12" s="97" t="s">
        <v>0</v>
      </c>
      <c r="BP12" s="95" t="s">
        <v>15</v>
      </c>
      <c r="BQ12" s="96" t="s">
        <v>11</v>
      </c>
      <c r="BR12" s="87" t="s">
        <v>19</v>
      </c>
      <c r="BS12" s="87" t="s">
        <v>12</v>
      </c>
      <c r="BT12" s="87" t="s">
        <v>13</v>
      </c>
      <c r="BU12" s="87" t="s">
        <v>1</v>
      </c>
      <c r="BV12" s="87" t="s">
        <v>14</v>
      </c>
      <c r="BW12" s="97" t="s">
        <v>0</v>
      </c>
      <c r="BX12" s="95" t="s">
        <v>15</v>
      </c>
      <c r="BY12" s="96" t="s">
        <v>11</v>
      </c>
      <c r="BZ12" s="87" t="s">
        <v>19</v>
      </c>
      <c r="CA12" s="87" t="s">
        <v>12</v>
      </c>
      <c r="CB12" s="87" t="s">
        <v>13</v>
      </c>
      <c r="CC12" s="87" t="s">
        <v>1</v>
      </c>
      <c r="CD12" s="87" t="s">
        <v>14</v>
      </c>
      <c r="CE12" s="97" t="s">
        <v>0</v>
      </c>
      <c r="CF12" s="95" t="s">
        <v>15</v>
      </c>
      <c r="CG12" s="96" t="s">
        <v>11</v>
      </c>
      <c r="CH12" s="87" t="s">
        <v>19</v>
      </c>
      <c r="CI12" s="87" t="s">
        <v>12</v>
      </c>
      <c r="CJ12" s="87" t="s">
        <v>13</v>
      </c>
      <c r="CK12" s="87" t="s">
        <v>1</v>
      </c>
      <c r="CL12" s="87" t="s">
        <v>14</v>
      </c>
      <c r="CM12" s="97" t="s">
        <v>0</v>
      </c>
      <c r="CN12" s="100" t="s">
        <v>17</v>
      </c>
      <c r="CO12" s="101" t="s">
        <v>18</v>
      </c>
      <c r="CP12" s="89"/>
      <c r="CQ12" s="18"/>
      <c r="CR12" s="6"/>
      <c r="CS12" s="18"/>
      <c r="CT12" s="18"/>
      <c r="CU12" s="18"/>
      <c r="CV12" s="18"/>
      <c r="CW12" s="18"/>
      <c r="CX12" s="18"/>
      <c r="CY12" s="18"/>
      <c r="CZ12" s="18"/>
      <c r="DA12" s="18"/>
      <c r="DB12" s="9"/>
      <c r="DC12" s="9"/>
      <c r="DD12" s="9"/>
      <c r="DE12" s="9"/>
      <c r="DF12" s="9"/>
      <c r="DG12" s="9"/>
    </row>
    <row r="13" spans="1:111">
      <c r="A13" s="20" t="s">
        <v>31</v>
      </c>
      <c r="B13" s="107">
        <v>1963</v>
      </c>
      <c r="C13" s="22" t="s">
        <v>33</v>
      </c>
      <c r="D13" s="10">
        <v>563</v>
      </c>
      <c r="E13" s="7">
        <f>D13*2.1</f>
        <v>1182.3</v>
      </c>
      <c r="F13" s="3"/>
      <c r="G13" s="3"/>
      <c r="H13" s="3">
        <v>80</v>
      </c>
      <c r="I13" s="3">
        <v>150</v>
      </c>
      <c r="J13" s="3"/>
      <c r="K13" s="11">
        <f>SUM(D13:J13)-D13</f>
        <v>1412.3</v>
      </c>
      <c r="L13" s="10"/>
      <c r="M13" s="7">
        <f>L13*2.1</f>
        <v>0</v>
      </c>
      <c r="N13" s="3"/>
      <c r="O13" s="3"/>
      <c r="P13" s="3"/>
      <c r="Q13" s="3"/>
      <c r="R13" s="3"/>
      <c r="S13" s="11">
        <f>SUM(L13:R13)-L13</f>
        <v>0</v>
      </c>
      <c r="T13" s="19">
        <v>604</v>
      </c>
      <c r="U13" s="7">
        <f>T13*2</f>
        <v>1208</v>
      </c>
      <c r="V13" s="24"/>
      <c r="W13" s="24"/>
      <c r="X13" s="24">
        <v>200</v>
      </c>
      <c r="Y13" s="7">
        <v>40</v>
      </c>
      <c r="Z13" s="24"/>
      <c r="AA13" s="11">
        <f>SUM(T13:Z13)-T13</f>
        <v>1448</v>
      </c>
      <c r="AB13" s="10">
        <v>653</v>
      </c>
      <c r="AC13" s="7">
        <f>(AB13)*2</f>
        <v>1306</v>
      </c>
      <c r="AD13" s="3"/>
      <c r="AE13" s="3"/>
      <c r="AF13" s="3">
        <v>300</v>
      </c>
      <c r="AG13" s="3">
        <v>150</v>
      </c>
      <c r="AH13" s="5"/>
      <c r="AI13" s="11">
        <f>SUM(AB13:AH13)-AB13</f>
        <v>1756</v>
      </c>
      <c r="AJ13" s="19">
        <v>655</v>
      </c>
      <c r="AK13" s="7">
        <f>AJ13*2</f>
        <v>1310</v>
      </c>
      <c r="AL13" s="24"/>
      <c r="AM13" s="24"/>
      <c r="AN13" s="24">
        <v>40</v>
      </c>
      <c r="AO13" s="7">
        <v>90</v>
      </c>
      <c r="AP13" s="24">
        <v>200</v>
      </c>
      <c r="AQ13" s="11">
        <f>SUM(AJ13:AP13)-AJ13</f>
        <v>1640</v>
      </c>
      <c r="AR13" s="19">
        <v>666</v>
      </c>
      <c r="AS13" s="7">
        <f>AR13*2</f>
        <v>1332</v>
      </c>
      <c r="AT13" s="3"/>
      <c r="AU13" s="3"/>
      <c r="AV13" s="24">
        <v>30</v>
      </c>
      <c r="AW13" s="7">
        <v>130</v>
      </c>
      <c r="AX13" s="24">
        <v>200</v>
      </c>
      <c r="AY13" s="11">
        <f>SUM(AR13:AX13)-AR13</f>
        <v>1692</v>
      </c>
      <c r="AZ13" s="10"/>
      <c r="BA13" s="7">
        <f>AZ13*2</f>
        <v>0</v>
      </c>
      <c r="BB13" s="3"/>
      <c r="BC13" s="3"/>
      <c r="BD13" s="3"/>
      <c r="BE13" s="3"/>
      <c r="BF13" s="3"/>
      <c r="BG13" s="11">
        <f>SUM(AZ13:BF13)-AZ13</f>
        <v>0</v>
      </c>
      <c r="BH13" s="10"/>
      <c r="BI13" s="7">
        <f>BH13*2</f>
        <v>0</v>
      </c>
      <c r="BJ13" s="3"/>
      <c r="BK13" s="3"/>
      <c r="BL13" s="3"/>
      <c r="BM13" s="3"/>
      <c r="BN13" s="3"/>
      <c r="BO13" s="11">
        <f>SUM(BH13:BN13)-BH13</f>
        <v>0</v>
      </c>
      <c r="BP13" s="10"/>
      <c r="BQ13" s="7">
        <f>BP13*2.1</f>
        <v>0</v>
      </c>
      <c r="BR13" s="3"/>
      <c r="BS13" s="3"/>
      <c r="BT13" s="3"/>
      <c r="BU13" s="3"/>
      <c r="BV13" s="3"/>
      <c r="BW13" s="11">
        <f>SUM(BP13:BV13)-BP13</f>
        <v>0</v>
      </c>
      <c r="BX13" s="10"/>
      <c r="BY13" s="7">
        <f>BX13*2.1</f>
        <v>0</v>
      </c>
      <c r="BZ13" s="3"/>
      <c r="CA13" s="3"/>
      <c r="CB13" s="3"/>
      <c r="CC13" s="3"/>
      <c r="CD13" s="3"/>
      <c r="CE13" s="11">
        <f>SUM(BX13:CD13)-BX13</f>
        <v>0</v>
      </c>
      <c r="CF13" s="10"/>
      <c r="CG13" s="7">
        <f>CF13*2.1</f>
        <v>0</v>
      </c>
      <c r="CH13" s="3"/>
      <c r="CI13" s="3"/>
      <c r="CJ13" s="3"/>
      <c r="CK13" s="3"/>
      <c r="CL13" s="3"/>
      <c r="CM13" s="11">
        <f>SUM(CF13:CL13)-CF13</f>
        <v>0</v>
      </c>
      <c r="CN13" s="60">
        <f>AVERAGE(DC13:DG13)</f>
        <v>1589.66</v>
      </c>
      <c r="CO13" s="77">
        <v>1</v>
      </c>
      <c r="CP13" s="2"/>
      <c r="CQ13" s="6">
        <f>K13</f>
        <v>1412.3</v>
      </c>
      <c r="CR13" s="6">
        <f t="shared" si="1"/>
        <v>0</v>
      </c>
      <c r="CS13" s="6">
        <f t="shared" ref="CS13:CS37" si="8">AA13</f>
        <v>1448</v>
      </c>
      <c r="CT13" s="6">
        <f t="shared" ref="CT13:CT37" si="9">AI13</f>
        <v>1756</v>
      </c>
      <c r="CU13" s="6">
        <f t="shared" ref="CU13:CU37" si="10">AQ13</f>
        <v>1640</v>
      </c>
      <c r="CV13" s="6">
        <f t="shared" ref="CV13:CV37" si="11">AY13</f>
        <v>1692</v>
      </c>
      <c r="CW13" s="6">
        <f t="shared" ref="CW13:CW37" si="12">BG13</f>
        <v>0</v>
      </c>
      <c r="CX13" s="6">
        <f t="shared" ref="CX13:CX37" si="13">BO13</f>
        <v>0</v>
      </c>
      <c r="CY13" s="6">
        <f t="shared" ref="CY13:CY37" si="14">BW13</f>
        <v>0</v>
      </c>
      <c r="CZ13" s="6">
        <f t="shared" ref="CZ13:CZ37" si="15">CE13</f>
        <v>0</v>
      </c>
      <c r="DA13" s="6">
        <f t="shared" ref="DA13:DA37" si="16">CM13</f>
        <v>0</v>
      </c>
      <c r="DC13" s="6">
        <f t="shared" ref="DC13:DC42" si="17">LARGE($CQ13:$DA13,1)</f>
        <v>1756</v>
      </c>
      <c r="DD13" s="6">
        <f t="shared" ref="DD13:DD42" si="18">LARGE($CQ13:$DA13,2)</f>
        <v>1692</v>
      </c>
      <c r="DE13" s="6">
        <f t="shared" ref="DE13:DE42" si="19">LARGE($CQ13:$DA13,3)</f>
        <v>1640</v>
      </c>
      <c r="DF13" s="6">
        <f t="shared" ref="DF13:DF42" si="20">LARGE($CQ13:$DA13,4)</f>
        <v>1448</v>
      </c>
      <c r="DG13" s="6">
        <f t="shared" ref="DG13:DG42" si="21">LARGE($CQ13:$DA13,5)</f>
        <v>1412.3</v>
      </c>
    </row>
    <row r="14" spans="1:111">
      <c r="A14" s="21" t="s">
        <v>62</v>
      </c>
      <c r="B14" s="109">
        <v>1973</v>
      </c>
      <c r="C14" s="23" t="s">
        <v>113</v>
      </c>
      <c r="D14" s="10">
        <v>572</v>
      </c>
      <c r="E14" s="7">
        <f>D14*2.1</f>
        <v>1201.2</v>
      </c>
      <c r="F14" s="3"/>
      <c r="G14" s="3"/>
      <c r="H14" s="3">
        <v>100</v>
      </c>
      <c r="I14" s="3">
        <v>150</v>
      </c>
      <c r="J14" s="3">
        <v>200</v>
      </c>
      <c r="K14" s="11">
        <f>SUM(D14:J14)-D14</f>
        <v>1651.1999999999998</v>
      </c>
      <c r="L14" s="10"/>
      <c r="M14" s="7">
        <f>L14*2.1</f>
        <v>0</v>
      </c>
      <c r="N14" s="3"/>
      <c r="O14" s="3"/>
      <c r="P14" s="3"/>
      <c r="Q14" s="3"/>
      <c r="R14" s="3"/>
      <c r="S14" s="11">
        <f>SUM(L14:R14)-L14</f>
        <v>0</v>
      </c>
      <c r="T14" s="19">
        <v>634</v>
      </c>
      <c r="U14" s="7">
        <f>T14*2</f>
        <v>1268</v>
      </c>
      <c r="V14" s="24"/>
      <c r="W14" s="24"/>
      <c r="X14" s="24">
        <v>300</v>
      </c>
      <c r="Y14" s="7">
        <v>40</v>
      </c>
      <c r="Z14" s="24"/>
      <c r="AA14" s="11">
        <f>SUM(T14:Z14)-T14</f>
        <v>1608</v>
      </c>
      <c r="AB14" s="10">
        <v>665</v>
      </c>
      <c r="AC14" s="7">
        <f>(AB14)*2</f>
        <v>1330</v>
      </c>
      <c r="AD14" s="3"/>
      <c r="AE14" s="3"/>
      <c r="AF14" s="3">
        <v>800</v>
      </c>
      <c r="AG14" s="3">
        <v>150</v>
      </c>
      <c r="AH14" s="5">
        <v>400</v>
      </c>
      <c r="AI14" s="11">
        <f>SUM(AB14:AH14)-AB14</f>
        <v>2680</v>
      </c>
      <c r="AJ14" s="19"/>
      <c r="AK14" s="7">
        <f>AJ14*2</f>
        <v>0</v>
      </c>
      <c r="AL14" s="24"/>
      <c r="AM14" s="24"/>
      <c r="AN14" s="24"/>
      <c r="AO14" s="7"/>
      <c r="AP14" s="24"/>
      <c r="AQ14" s="11">
        <f>SUM(AJ14:AP14)-AJ14</f>
        <v>0</v>
      </c>
      <c r="AR14" s="19">
        <v>644</v>
      </c>
      <c r="AS14" s="7">
        <f>AR14*2</f>
        <v>1288</v>
      </c>
      <c r="AT14" s="3"/>
      <c r="AU14" s="3"/>
      <c r="AV14" s="24">
        <v>20</v>
      </c>
      <c r="AW14" s="7">
        <v>130</v>
      </c>
      <c r="AX14" s="24">
        <v>400</v>
      </c>
      <c r="AY14" s="11">
        <f>SUM(AR14:AX14)-AR14</f>
        <v>1838</v>
      </c>
      <c r="AZ14" s="10"/>
      <c r="BA14" s="7">
        <f>AZ14*2</f>
        <v>0</v>
      </c>
      <c r="BB14" s="3"/>
      <c r="BC14" s="3"/>
      <c r="BD14" s="3"/>
      <c r="BE14" s="3"/>
      <c r="BF14" s="3"/>
      <c r="BG14" s="11">
        <f>SUM(AZ14:BF14)-AZ14</f>
        <v>0</v>
      </c>
      <c r="BH14" s="10"/>
      <c r="BI14" s="7">
        <f>BH14*2</f>
        <v>0</v>
      </c>
      <c r="BJ14" s="3"/>
      <c r="BK14" s="3"/>
      <c r="BL14" s="3"/>
      <c r="BM14" s="3"/>
      <c r="BN14" s="3"/>
      <c r="BO14" s="11">
        <f>SUM(BH14:BN14)-BH14</f>
        <v>0</v>
      </c>
      <c r="BP14" s="10"/>
      <c r="BQ14" s="7">
        <f>BP14*2.1</f>
        <v>0</v>
      </c>
      <c r="BR14" s="3"/>
      <c r="BS14" s="3"/>
      <c r="BT14" s="3"/>
      <c r="BU14" s="3"/>
      <c r="BV14" s="3"/>
      <c r="BW14" s="11">
        <f>SUM(BP14:BV14)-BP14</f>
        <v>0</v>
      </c>
      <c r="BX14" s="10"/>
      <c r="BY14" s="7">
        <f>BX14*2.1</f>
        <v>0</v>
      </c>
      <c r="BZ14" s="3"/>
      <c r="CA14" s="3"/>
      <c r="CB14" s="3"/>
      <c r="CC14" s="3"/>
      <c r="CD14" s="3"/>
      <c r="CE14" s="11">
        <f>SUM(BX14:CD14)-BX14</f>
        <v>0</v>
      </c>
      <c r="CF14" s="10"/>
      <c r="CG14" s="7">
        <f>CF14*2.1</f>
        <v>0</v>
      </c>
      <c r="CH14" s="3"/>
      <c r="CI14" s="3"/>
      <c r="CJ14" s="3"/>
      <c r="CK14" s="3"/>
      <c r="CL14" s="3"/>
      <c r="CM14" s="11">
        <f>SUM(CF14:CL14)-CF14</f>
        <v>0</v>
      </c>
      <c r="CN14" s="60">
        <f>AVERAGE(DC14:DG14)</f>
        <v>1555.44</v>
      </c>
      <c r="CO14" s="77">
        <v>2</v>
      </c>
      <c r="CP14" s="2"/>
      <c r="CQ14" s="6">
        <f t="shared" ref="CQ14:CQ37" si="22">K14</f>
        <v>1651.1999999999998</v>
      </c>
      <c r="CR14" s="6">
        <f t="shared" si="1"/>
        <v>0</v>
      </c>
      <c r="CS14" s="6">
        <f t="shared" si="8"/>
        <v>1608</v>
      </c>
      <c r="CT14" s="6">
        <f t="shared" si="9"/>
        <v>2680</v>
      </c>
      <c r="CU14" s="6">
        <f t="shared" si="10"/>
        <v>0</v>
      </c>
      <c r="CV14" s="6">
        <f t="shared" si="11"/>
        <v>1838</v>
      </c>
      <c r="CW14" s="6">
        <f t="shared" si="12"/>
        <v>0</v>
      </c>
      <c r="CX14" s="6">
        <f t="shared" si="13"/>
        <v>0</v>
      </c>
      <c r="CY14" s="6">
        <f t="shared" si="14"/>
        <v>0</v>
      </c>
      <c r="CZ14" s="6">
        <f t="shared" si="15"/>
        <v>0</v>
      </c>
      <c r="DA14" s="6">
        <f t="shared" si="16"/>
        <v>0</v>
      </c>
      <c r="DC14" s="6">
        <f t="shared" si="17"/>
        <v>2680</v>
      </c>
      <c r="DD14" s="6">
        <f t="shared" si="18"/>
        <v>1838</v>
      </c>
      <c r="DE14" s="6">
        <f t="shared" si="19"/>
        <v>1651.1999999999998</v>
      </c>
      <c r="DF14" s="6">
        <f t="shared" si="20"/>
        <v>1608</v>
      </c>
      <c r="DG14" s="6">
        <f t="shared" si="21"/>
        <v>0</v>
      </c>
    </row>
    <row r="15" spans="1:111">
      <c r="A15" s="21" t="s">
        <v>30</v>
      </c>
      <c r="B15" s="109">
        <v>1948</v>
      </c>
      <c r="C15" s="23" t="s">
        <v>34</v>
      </c>
      <c r="D15" s="10">
        <v>553</v>
      </c>
      <c r="E15" s="7">
        <f>D15*2.1</f>
        <v>1161.3</v>
      </c>
      <c r="F15" s="3"/>
      <c r="G15" s="3"/>
      <c r="H15" s="3"/>
      <c r="I15" s="3">
        <v>150</v>
      </c>
      <c r="J15" s="3"/>
      <c r="K15" s="11">
        <f>SUM(D15:J15)-D15</f>
        <v>1311.3</v>
      </c>
      <c r="L15" s="10"/>
      <c r="M15" s="7">
        <f>L15*2.1</f>
        <v>0</v>
      </c>
      <c r="N15" s="3"/>
      <c r="O15" s="3"/>
      <c r="P15" s="3"/>
      <c r="Q15" s="3"/>
      <c r="R15" s="3"/>
      <c r="S15" s="11">
        <f>SUM(L15:R15)-L15</f>
        <v>0</v>
      </c>
      <c r="T15" s="19"/>
      <c r="U15" s="7">
        <f>T15*2</f>
        <v>0</v>
      </c>
      <c r="V15" s="24"/>
      <c r="W15" s="24"/>
      <c r="X15" s="24"/>
      <c r="Y15" s="7"/>
      <c r="Z15" s="24"/>
      <c r="AA15" s="11">
        <f>SUM(T15:Z15)-T15</f>
        <v>0</v>
      </c>
      <c r="AB15" s="10">
        <v>608</v>
      </c>
      <c r="AC15" s="7">
        <f>(AB15)*2</f>
        <v>1216</v>
      </c>
      <c r="AD15" s="3"/>
      <c r="AE15" s="3"/>
      <c r="AF15" s="3">
        <v>40</v>
      </c>
      <c r="AG15" s="3">
        <v>150</v>
      </c>
      <c r="AH15" s="5"/>
      <c r="AI15" s="11">
        <f>SUM(AB15:AH15)-AB15</f>
        <v>1406</v>
      </c>
      <c r="AJ15" s="19">
        <v>630</v>
      </c>
      <c r="AK15" s="7">
        <f>AJ15*2</f>
        <v>1260</v>
      </c>
      <c r="AL15" s="24"/>
      <c r="AM15" s="24"/>
      <c r="AN15" s="24">
        <v>100</v>
      </c>
      <c r="AO15" s="7">
        <v>90</v>
      </c>
      <c r="AP15" s="24"/>
      <c r="AQ15" s="11">
        <f>SUM(AJ15:AP15)-AJ15</f>
        <v>1450</v>
      </c>
      <c r="AR15" s="19">
        <v>637</v>
      </c>
      <c r="AS15" s="7">
        <f>AR15*2</f>
        <v>1274</v>
      </c>
      <c r="AT15" s="3"/>
      <c r="AU15" s="3"/>
      <c r="AV15" s="24">
        <v>40</v>
      </c>
      <c r="AW15" s="7">
        <v>130</v>
      </c>
      <c r="AX15" s="24"/>
      <c r="AY15" s="11">
        <f>SUM(AR15:AX15)-AR15</f>
        <v>1444</v>
      </c>
      <c r="AZ15" s="10"/>
      <c r="BA15" s="7">
        <f>AZ15*2</f>
        <v>0</v>
      </c>
      <c r="BB15" s="3"/>
      <c r="BC15" s="3"/>
      <c r="BD15" s="3"/>
      <c r="BE15" s="3"/>
      <c r="BF15" s="3"/>
      <c r="BG15" s="11">
        <f>SUM(AZ15:BF15)-AZ15</f>
        <v>0</v>
      </c>
      <c r="BH15" s="10"/>
      <c r="BI15" s="7">
        <f>BH15*2</f>
        <v>0</v>
      </c>
      <c r="BJ15" s="3"/>
      <c r="BK15" s="3"/>
      <c r="BL15" s="3"/>
      <c r="BM15" s="3"/>
      <c r="BN15" s="3"/>
      <c r="BO15" s="11">
        <f>SUM(BH15:BN15)-BH15</f>
        <v>0</v>
      </c>
      <c r="BP15" s="10"/>
      <c r="BQ15" s="7">
        <f>BP15*2.1</f>
        <v>0</v>
      </c>
      <c r="BR15" s="3"/>
      <c r="BS15" s="3"/>
      <c r="BT15" s="3"/>
      <c r="BU15" s="3"/>
      <c r="BV15" s="3"/>
      <c r="BW15" s="11">
        <f>SUM(BP15:BV15)-BP15</f>
        <v>0</v>
      </c>
      <c r="BX15" s="10"/>
      <c r="BY15" s="7">
        <f>BX15*2.1</f>
        <v>0</v>
      </c>
      <c r="BZ15" s="3"/>
      <c r="CA15" s="3"/>
      <c r="CB15" s="3"/>
      <c r="CC15" s="3"/>
      <c r="CD15" s="3"/>
      <c r="CE15" s="11">
        <f>SUM(BX15:CD15)-BX15</f>
        <v>0</v>
      </c>
      <c r="CF15" s="10"/>
      <c r="CG15" s="7">
        <f>CF15*2.1</f>
        <v>0</v>
      </c>
      <c r="CH15" s="3"/>
      <c r="CI15" s="3"/>
      <c r="CJ15" s="3"/>
      <c r="CK15" s="3"/>
      <c r="CL15" s="3"/>
      <c r="CM15" s="11">
        <f>SUM(CF15:CL15)-CF15</f>
        <v>0</v>
      </c>
      <c r="CN15" s="60">
        <f>AVERAGE(DC15:DG15)</f>
        <v>1122.26</v>
      </c>
      <c r="CO15" s="77">
        <v>3</v>
      </c>
      <c r="CP15" s="2"/>
      <c r="CQ15" s="6">
        <f t="shared" si="22"/>
        <v>1311.3</v>
      </c>
      <c r="CR15" s="6">
        <f t="shared" si="1"/>
        <v>0</v>
      </c>
      <c r="CS15" s="6">
        <f t="shared" si="8"/>
        <v>0</v>
      </c>
      <c r="CT15" s="6">
        <f t="shared" si="9"/>
        <v>1406</v>
      </c>
      <c r="CU15" s="6">
        <f t="shared" si="10"/>
        <v>1450</v>
      </c>
      <c r="CV15" s="6">
        <f t="shared" si="11"/>
        <v>1444</v>
      </c>
      <c r="CW15" s="6">
        <f t="shared" si="12"/>
        <v>0</v>
      </c>
      <c r="CX15" s="6">
        <f t="shared" si="13"/>
        <v>0</v>
      </c>
      <c r="CY15" s="6">
        <f t="shared" si="14"/>
        <v>0</v>
      </c>
      <c r="CZ15" s="6">
        <f t="shared" si="15"/>
        <v>0</v>
      </c>
      <c r="DA15" s="6">
        <f t="shared" si="16"/>
        <v>0</v>
      </c>
      <c r="DC15" s="6">
        <f t="shared" si="17"/>
        <v>1450</v>
      </c>
      <c r="DD15" s="6">
        <f t="shared" si="18"/>
        <v>1444</v>
      </c>
      <c r="DE15" s="6">
        <f t="shared" si="19"/>
        <v>1406</v>
      </c>
      <c r="DF15" s="6">
        <f t="shared" si="20"/>
        <v>1311.3</v>
      </c>
      <c r="DG15" s="6">
        <f t="shared" si="21"/>
        <v>0</v>
      </c>
    </row>
    <row r="16" spans="1:111">
      <c r="A16" s="21" t="s">
        <v>47</v>
      </c>
      <c r="B16" s="109">
        <v>1955</v>
      </c>
      <c r="C16" s="23" t="s">
        <v>33</v>
      </c>
      <c r="D16" s="10">
        <v>551</v>
      </c>
      <c r="E16" s="7">
        <f>D16*2.1</f>
        <v>1157.1000000000001</v>
      </c>
      <c r="F16" s="3"/>
      <c r="G16" s="3"/>
      <c r="H16" s="3"/>
      <c r="I16" s="3">
        <v>150</v>
      </c>
      <c r="J16" s="3"/>
      <c r="K16" s="11">
        <f>SUM(D16:J16)-D16</f>
        <v>1307.1000000000001</v>
      </c>
      <c r="L16" s="10"/>
      <c r="M16" s="7">
        <f>L16*2.1</f>
        <v>0</v>
      </c>
      <c r="N16" s="3"/>
      <c r="O16" s="3"/>
      <c r="P16" s="3"/>
      <c r="Q16" s="3"/>
      <c r="R16" s="3"/>
      <c r="S16" s="11">
        <f>SUM(L16:R16)-L16</f>
        <v>0</v>
      </c>
      <c r="T16" s="19">
        <v>577</v>
      </c>
      <c r="U16" s="7">
        <f>T16*2</f>
        <v>1154</v>
      </c>
      <c r="V16" s="24"/>
      <c r="W16" s="24"/>
      <c r="X16" s="24">
        <v>100</v>
      </c>
      <c r="Y16" s="7">
        <v>40</v>
      </c>
      <c r="Z16" s="24"/>
      <c r="AA16" s="11">
        <f>SUM(T16:Z16)-T16</f>
        <v>1294</v>
      </c>
      <c r="AB16" s="10">
        <v>581</v>
      </c>
      <c r="AC16" s="7">
        <f>(AB16)*2</f>
        <v>1162</v>
      </c>
      <c r="AD16" s="3"/>
      <c r="AE16" s="3"/>
      <c r="AF16" s="3"/>
      <c r="AG16" s="3">
        <v>150</v>
      </c>
      <c r="AH16" s="5"/>
      <c r="AI16" s="11">
        <f>SUM(AB16:AH16)-AB16</f>
        <v>1312</v>
      </c>
      <c r="AJ16" s="19"/>
      <c r="AK16" s="7">
        <f>AJ16*2</f>
        <v>0</v>
      </c>
      <c r="AL16" s="24"/>
      <c r="AM16" s="24"/>
      <c r="AN16" s="24"/>
      <c r="AO16" s="7"/>
      <c r="AP16" s="24"/>
      <c r="AQ16" s="11">
        <f>SUM(AJ16:AP16)-AJ16</f>
        <v>0</v>
      </c>
      <c r="AR16" s="19">
        <v>603</v>
      </c>
      <c r="AS16" s="7">
        <f>AR16*2</f>
        <v>1206</v>
      </c>
      <c r="AT16" s="3"/>
      <c r="AU16" s="3"/>
      <c r="AV16" s="24"/>
      <c r="AW16" s="7">
        <v>130</v>
      </c>
      <c r="AX16" s="24"/>
      <c r="AY16" s="11">
        <f>SUM(AR16:AX16)-AR16</f>
        <v>1336</v>
      </c>
      <c r="AZ16" s="10"/>
      <c r="BA16" s="7">
        <f>AZ16*2</f>
        <v>0</v>
      </c>
      <c r="BB16" s="3"/>
      <c r="BC16" s="3"/>
      <c r="BD16" s="3"/>
      <c r="BE16" s="3"/>
      <c r="BF16" s="3"/>
      <c r="BG16" s="11">
        <f>SUM(AZ16:BF16)-AZ16</f>
        <v>0</v>
      </c>
      <c r="BH16" s="10"/>
      <c r="BI16" s="7">
        <f>BH16*2</f>
        <v>0</v>
      </c>
      <c r="BJ16" s="3"/>
      <c r="BK16" s="3"/>
      <c r="BL16" s="3"/>
      <c r="BM16" s="3"/>
      <c r="BN16" s="3"/>
      <c r="BO16" s="11">
        <f>SUM(BH16:BN16)-BH16</f>
        <v>0</v>
      </c>
      <c r="BP16" s="10"/>
      <c r="BQ16" s="7">
        <f>BP16*2.1</f>
        <v>0</v>
      </c>
      <c r="BR16" s="3"/>
      <c r="BS16" s="3"/>
      <c r="BT16" s="3"/>
      <c r="BU16" s="3"/>
      <c r="BV16" s="3"/>
      <c r="BW16" s="11">
        <f>SUM(BP16:BV16)-BP16</f>
        <v>0</v>
      </c>
      <c r="BX16" s="10"/>
      <c r="BY16" s="7">
        <f>BX16*2.1</f>
        <v>0</v>
      </c>
      <c r="BZ16" s="3"/>
      <c r="CA16" s="3"/>
      <c r="CB16" s="3"/>
      <c r="CC16" s="3"/>
      <c r="CD16" s="3"/>
      <c r="CE16" s="11">
        <f>SUM(BX16:CD16)-BX16</f>
        <v>0</v>
      </c>
      <c r="CF16" s="10"/>
      <c r="CG16" s="7">
        <f>CF16*2.1</f>
        <v>0</v>
      </c>
      <c r="CH16" s="3"/>
      <c r="CI16" s="3"/>
      <c r="CJ16" s="3"/>
      <c r="CK16" s="3"/>
      <c r="CL16" s="3"/>
      <c r="CM16" s="11">
        <f>SUM(CF16:CL16)-CF16</f>
        <v>0</v>
      </c>
      <c r="CN16" s="60">
        <f>AVERAGE(DC16:DG16)</f>
        <v>1049.8200000000002</v>
      </c>
      <c r="CO16" s="77">
        <v>4</v>
      </c>
      <c r="CP16" s="2"/>
      <c r="CQ16" s="6">
        <f t="shared" si="22"/>
        <v>1307.1000000000001</v>
      </c>
      <c r="CR16" s="6">
        <f t="shared" si="1"/>
        <v>0</v>
      </c>
      <c r="CS16" s="6">
        <f t="shared" si="8"/>
        <v>1294</v>
      </c>
      <c r="CT16" s="6">
        <f t="shared" si="9"/>
        <v>1312</v>
      </c>
      <c r="CU16" s="6">
        <f t="shared" si="10"/>
        <v>0</v>
      </c>
      <c r="CV16" s="6">
        <f t="shared" si="11"/>
        <v>1336</v>
      </c>
      <c r="CW16" s="6">
        <f t="shared" si="12"/>
        <v>0</v>
      </c>
      <c r="CX16" s="6">
        <f t="shared" si="13"/>
        <v>0</v>
      </c>
      <c r="CY16" s="6">
        <f t="shared" si="14"/>
        <v>0</v>
      </c>
      <c r="CZ16" s="6">
        <f t="shared" si="15"/>
        <v>0</v>
      </c>
      <c r="DA16" s="6">
        <f t="shared" si="16"/>
        <v>0</v>
      </c>
      <c r="DC16" s="6">
        <f t="shared" si="17"/>
        <v>1336</v>
      </c>
      <c r="DD16" s="6">
        <f t="shared" si="18"/>
        <v>1312</v>
      </c>
      <c r="DE16" s="6">
        <f t="shared" si="19"/>
        <v>1307.1000000000001</v>
      </c>
      <c r="DF16" s="6">
        <f t="shared" si="20"/>
        <v>1294</v>
      </c>
      <c r="DG16" s="6">
        <f t="shared" si="21"/>
        <v>0</v>
      </c>
    </row>
    <row r="17" spans="1:111">
      <c r="A17" s="21" t="s">
        <v>117</v>
      </c>
      <c r="B17" s="109">
        <v>1961</v>
      </c>
      <c r="C17" s="23" t="s">
        <v>113</v>
      </c>
      <c r="D17" s="10">
        <v>554</v>
      </c>
      <c r="E17" s="7">
        <f>D17*2.1</f>
        <v>1163.4000000000001</v>
      </c>
      <c r="F17" s="3"/>
      <c r="G17" s="3"/>
      <c r="H17" s="3">
        <v>10</v>
      </c>
      <c r="I17" s="3">
        <v>150</v>
      </c>
      <c r="J17" s="3"/>
      <c r="K17" s="11">
        <f>SUM(D17:J17)-D17</f>
        <v>1323.4</v>
      </c>
      <c r="L17" s="10"/>
      <c r="M17" s="7">
        <f>L17*2.1</f>
        <v>0</v>
      </c>
      <c r="N17" s="3"/>
      <c r="O17" s="3"/>
      <c r="P17" s="3"/>
      <c r="Q17" s="3"/>
      <c r="R17" s="3"/>
      <c r="S17" s="11">
        <f>SUM(L17:R17)-L17</f>
        <v>0</v>
      </c>
      <c r="T17" s="19"/>
      <c r="U17" s="7">
        <f>T17*2</f>
        <v>0</v>
      </c>
      <c r="V17" s="24"/>
      <c r="W17" s="24"/>
      <c r="X17" s="24"/>
      <c r="Y17" s="7"/>
      <c r="Z17" s="24"/>
      <c r="AA17" s="11">
        <f>SUM(T17:Z17)-T17</f>
        <v>0</v>
      </c>
      <c r="AB17" s="10">
        <v>631</v>
      </c>
      <c r="AC17" s="7">
        <f>(AB17)*2</f>
        <v>1262</v>
      </c>
      <c r="AD17" s="3"/>
      <c r="AE17" s="3"/>
      <c r="AF17" s="3">
        <v>60</v>
      </c>
      <c r="AG17" s="3">
        <v>150</v>
      </c>
      <c r="AH17" s="5"/>
      <c r="AI17" s="11">
        <f>SUM(AB17:AH17)-AB17</f>
        <v>1472</v>
      </c>
      <c r="AJ17" s="19"/>
      <c r="AK17" s="7">
        <f>AJ17*2</f>
        <v>0</v>
      </c>
      <c r="AL17" s="24"/>
      <c r="AM17" s="24"/>
      <c r="AN17" s="24"/>
      <c r="AO17" s="7"/>
      <c r="AP17" s="24"/>
      <c r="AQ17" s="11">
        <f>SUM(AJ17:AP17)-AJ17</f>
        <v>0</v>
      </c>
      <c r="AR17" s="19">
        <v>652</v>
      </c>
      <c r="AS17" s="7">
        <f>AR17*2</f>
        <v>1304</v>
      </c>
      <c r="AT17" s="3"/>
      <c r="AU17" s="3"/>
      <c r="AV17" s="24">
        <v>300</v>
      </c>
      <c r="AW17" s="7">
        <v>130</v>
      </c>
      <c r="AX17" s="24"/>
      <c r="AY17" s="11">
        <f>SUM(AR17:AX17)-AR17</f>
        <v>1734</v>
      </c>
      <c r="AZ17" s="10"/>
      <c r="BA17" s="7">
        <f>AZ17*2</f>
        <v>0</v>
      </c>
      <c r="BB17" s="3"/>
      <c r="BC17" s="3"/>
      <c r="BD17" s="3"/>
      <c r="BE17" s="3"/>
      <c r="BF17" s="3"/>
      <c r="BG17" s="11">
        <f>SUM(AZ17:BF17)-AZ17</f>
        <v>0</v>
      </c>
      <c r="BH17" s="10"/>
      <c r="BI17" s="7">
        <f>BH17*2</f>
        <v>0</v>
      </c>
      <c r="BJ17" s="3"/>
      <c r="BK17" s="3"/>
      <c r="BL17" s="3"/>
      <c r="BM17" s="3"/>
      <c r="BN17" s="3"/>
      <c r="BO17" s="11">
        <f>SUM(BH17:BN17)-BH17</f>
        <v>0</v>
      </c>
      <c r="BP17" s="10"/>
      <c r="BQ17" s="7">
        <f>BP17*2.1</f>
        <v>0</v>
      </c>
      <c r="BR17" s="3"/>
      <c r="BS17" s="3"/>
      <c r="BT17" s="3"/>
      <c r="BU17" s="3"/>
      <c r="BV17" s="3"/>
      <c r="BW17" s="11">
        <f>SUM(BP17:BV17)-BP17</f>
        <v>0</v>
      </c>
      <c r="BX17" s="10"/>
      <c r="BY17" s="7">
        <f>BX17*2.1</f>
        <v>0</v>
      </c>
      <c r="BZ17" s="3"/>
      <c r="CA17" s="3"/>
      <c r="CB17" s="3"/>
      <c r="CC17" s="3"/>
      <c r="CD17" s="3"/>
      <c r="CE17" s="11">
        <f>SUM(BX17:CD17)-BX17</f>
        <v>0</v>
      </c>
      <c r="CF17" s="10"/>
      <c r="CG17" s="7">
        <f>CF17*2.1</f>
        <v>0</v>
      </c>
      <c r="CH17" s="3"/>
      <c r="CI17" s="3"/>
      <c r="CJ17" s="3"/>
      <c r="CK17" s="3"/>
      <c r="CL17" s="3"/>
      <c r="CM17" s="11">
        <f>SUM(CF17:CL17)-CF17</f>
        <v>0</v>
      </c>
      <c r="CN17" s="60">
        <f>AVERAGE(DC17:DG17)</f>
        <v>905.87999999999988</v>
      </c>
      <c r="CO17" s="77">
        <v>5</v>
      </c>
      <c r="CP17" s="2"/>
      <c r="CQ17" s="6">
        <f t="shared" si="22"/>
        <v>1323.4</v>
      </c>
      <c r="CR17" s="6">
        <f t="shared" si="1"/>
        <v>0</v>
      </c>
      <c r="CS17" s="6">
        <f t="shared" si="8"/>
        <v>0</v>
      </c>
      <c r="CT17" s="6">
        <f t="shared" si="9"/>
        <v>1472</v>
      </c>
      <c r="CU17" s="6">
        <f t="shared" si="10"/>
        <v>0</v>
      </c>
      <c r="CV17" s="6">
        <f t="shared" si="11"/>
        <v>1734</v>
      </c>
      <c r="CW17" s="6">
        <f t="shared" si="12"/>
        <v>0</v>
      </c>
      <c r="CX17" s="6">
        <f t="shared" si="13"/>
        <v>0</v>
      </c>
      <c r="CY17" s="6">
        <f t="shared" si="14"/>
        <v>0</v>
      </c>
      <c r="CZ17" s="6">
        <f t="shared" si="15"/>
        <v>0</v>
      </c>
      <c r="DA17" s="6">
        <f t="shared" si="16"/>
        <v>0</v>
      </c>
      <c r="DC17" s="6">
        <f t="shared" si="17"/>
        <v>1734</v>
      </c>
      <c r="DD17" s="6">
        <f t="shared" si="18"/>
        <v>1472</v>
      </c>
      <c r="DE17" s="6">
        <f t="shared" si="19"/>
        <v>1323.4</v>
      </c>
      <c r="DF17" s="6">
        <f t="shared" si="20"/>
        <v>0</v>
      </c>
      <c r="DG17" s="6">
        <f t="shared" si="21"/>
        <v>0</v>
      </c>
    </row>
    <row r="18" spans="1:111">
      <c r="A18" s="21" t="s">
        <v>131</v>
      </c>
      <c r="B18" s="109">
        <v>1984</v>
      </c>
      <c r="C18" s="23" t="s">
        <v>49</v>
      </c>
      <c r="D18" s="10">
        <v>543</v>
      </c>
      <c r="E18" s="7">
        <f>D18*2.1</f>
        <v>1140.3</v>
      </c>
      <c r="F18" s="3"/>
      <c r="G18" s="3"/>
      <c r="H18" s="3"/>
      <c r="I18" s="3">
        <v>150</v>
      </c>
      <c r="J18" s="3"/>
      <c r="K18" s="11">
        <f>SUM(D18:J18)-D18</f>
        <v>1290.3</v>
      </c>
      <c r="L18" s="10"/>
      <c r="M18" s="7">
        <f>L18*2.1</f>
        <v>0</v>
      </c>
      <c r="N18" s="3"/>
      <c r="O18" s="3"/>
      <c r="P18" s="3"/>
      <c r="Q18" s="3"/>
      <c r="R18" s="3"/>
      <c r="S18" s="11">
        <f>SUM(L18:R18)-L18</f>
        <v>0</v>
      </c>
      <c r="T18" s="19"/>
      <c r="U18" s="7">
        <f>T18*2</f>
        <v>0</v>
      </c>
      <c r="V18" s="24"/>
      <c r="W18" s="24"/>
      <c r="X18" s="24"/>
      <c r="Y18" s="7"/>
      <c r="Z18" s="24"/>
      <c r="AA18" s="11">
        <f>SUM(T18:Z18)-T18</f>
        <v>0</v>
      </c>
      <c r="AB18" s="10">
        <v>609</v>
      </c>
      <c r="AC18" s="7">
        <f>(AB18)*2</f>
        <v>1218</v>
      </c>
      <c r="AD18" s="3"/>
      <c r="AE18" s="3"/>
      <c r="AF18" s="3"/>
      <c r="AG18" s="3">
        <v>150</v>
      </c>
      <c r="AH18" s="5"/>
      <c r="AI18" s="11">
        <f>SUM(AB18:AH18)-AB18</f>
        <v>1368</v>
      </c>
      <c r="AJ18" s="19"/>
      <c r="AK18" s="7">
        <f>AJ18*2</f>
        <v>0</v>
      </c>
      <c r="AL18" s="24"/>
      <c r="AM18" s="24"/>
      <c r="AN18" s="24"/>
      <c r="AO18" s="7"/>
      <c r="AP18" s="24"/>
      <c r="AQ18" s="11">
        <f>SUM(AJ18:AP18)-AJ18</f>
        <v>0</v>
      </c>
      <c r="AR18" s="19">
        <v>643</v>
      </c>
      <c r="AS18" s="7">
        <f>AR18*2</f>
        <v>1286</v>
      </c>
      <c r="AT18" s="3"/>
      <c r="AU18" s="3"/>
      <c r="AV18" s="24">
        <v>200</v>
      </c>
      <c r="AW18" s="7">
        <v>130</v>
      </c>
      <c r="AX18" s="24"/>
      <c r="AY18" s="11">
        <f>SUM(AR18:AX18)-AR18</f>
        <v>1616</v>
      </c>
      <c r="AZ18" s="10"/>
      <c r="BA18" s="7">
        <f>AZ18*2</f>
        <v>0</v>
      </c>
      <c r="BB18" s="3"/>
      <c r="BC18" s="3"/>
      <c r="BD18" s="3"/>
      <c r="BE18" s="3"/>
      <c r="BF18" s="3"/>
      <c r="BG18" s="11">
        <f>SUM(AZ18:BF18)-AZ18</f>
        <v>0</v>
      </c>
      <c r="BH18" s="10"/>
      <c r="BI18" s="7">
        <f>BH18*2</f>
        <v>0</v>
      </c>
      <c r="BJ18" s="3"/>
      <c r="BK18" s="3"/>
      <c r="BL18" s="3"/>
      <c r="BM18" s="3"/>
      <c r="BN18" s="3"/>
      <c r="BO18" s="11">
        <f>SUM(BH18:BN18)-BH18</f>
        <v>0</v>
      </c>
      <c r="BP18" s="10"/>
      <c r="BQ18" s="7">
        <f>BP18*2.1</f>
        <v>0</v>
      </c>
      <c r="BR18" s="3"/>
      <c r="BS18" s="3"/>
      <c r="BT18" s="3"/>
      <c r="BU18" s="3"/>
      <c r="BV18" s="3"/>
      <c r="BW18" s="11">
        <f>SUM(BP18:BV18)-BP18</f>
        <v>0</v>
      </c>
      <c r="BX18" s="10"/>
      <c r="BY18" s="7">
        <f>BX18*2.1</f>
        <v>0</v>
      </c>
      <c r="BZ18" s="3"/>
      <c r="CA18" s="3"/>
      <c r="CB18" s="3"/>
      <c r="CC18" s="3"/>
      <c r="CD18" s="3"/>
      <c r="CE18" s="11">
        <f>SUM(BX18:CD18)-BX18</f>
        <v>0</v>
      </c>
      <c r="CF18" s="10"/>
      <c r="CG18" s="7">
        <f>CF18*2.1</f>
        <v>0</v>
      </c>
      <c r="CH18" s="3"/>
      <c r="CI18" s="3"/>
      <c r="CJ18" s="3"/>
      <c r="CK18" s="3"/>
      <c r="CL18" s="3"/>
      <c r="CM18" s="11">
        <f>SUM(CF18:CL18)-CF18</f>
        <v>0</v>
      </c>
      <c r="CN18" s="60">
        <f>AVERAGE(DC18:DG18)</f>
        <v>854.86</v>
      </c>
      <c r="CO18" s="77">
        <v>6</v>
      </c>
      <c r="CP18" s="2"/>
      <c r="CQ18" s="6">
        <f t="shared" si="22"/>
        <v>1290.3</v>
      </c>
      <c r="CR18" s="6">
        <f t="shared" si="1"/>
        <v>0</v>
      </c>
      <c r="CS18" s="6">
        <f t="shared" si="8"/>
        <v>0</v>
      </c>
      <c r="CT18" s="6">
        <f t="shared" si="9"/>
        <v>1368</v>
      </c>
      <c r="CU18" s="6">
        <f t="shared" si="10"/>
        <v>0</v>
      </c>
      <c r="CV18" s="6">
        <f t="shared" si="11"/>
        <v>1616</v>
      </c>
      <c r="CW18" s="6">
        <f t="shared" si="12"/>
        <v>0</v>
      </c>
      <c r="CX18" s="6">
        <f t="shared" si="13"/>
        <v>0</v>
      </c>
      <c r="CY18" s="6">
        <f t="shared" si="14"/>
        <v>0</v>
      </c>
      <c r="CZ18" s="6">
        <f t="shared" si="15"/>
        <v>0</v>
      </c>
      <c r="DA18" s="6">
        <f t="shared" si="16"/>
        <v>0</v>
      </c>
      <c r="DC18" s="6">
        <f t="shared" si="17"/>
        <v>1616</v>
      </c>
      <c r="DD18" s="6">
        <f t="shared" si="18"/>
        <v>1368</v>
      </c>
      <c r="DE18" s="6">
        <f t="shared" si="19"/>
        <v>1290.3</v>
      </c>
      <c r="DF18" s="6">
        <f t="shared" si="20"/>
        <v>0</v>
      </c>
      <c r="DG18" s="6">
        <f t="shared" si="21"/>
        <v>0</v>
      </c>
    </row>
    <row r="19" spans="1:111">
      <c r="A19" s="21" t="s">
        <v>173</v>
      </c>
      <c r="B19" s="109">
        <v>1985</v>
      </c>
      <c r="C19" s="23" t="s">
        <v>33</v>
      </c>
      <c r="D19" s="10">
        <v>539</v>
      </c>
      <c r="E19" s="7">
        <f>D19*2.1</f>
        <v>1131.9000000000001</v>
      </c>
      <c r="F19" s="3"/>
      <c r="G19" s="3"/>
      <c r="H19" s="3"/>
      <c r="I19" s="3">
        <v>150</v>
      </c>
      <c r="J19" s="3"/>
      <c r="K19" s="11">
        <f>SUM(D19:J19)-D19</f>
        <v>1281.9000000000001</v>
      </c>
      <c r="L19" s="10"/>
      <c r="M19" s="7">
        <f>L19*2.1</f>
        <v>0</v>
      </c>
      <c r="N19" s="3"/>
      <c r="O19" s="3"/>
      <c r="P19" s="3"/>
      <c r="Q19" s="3"/>
      <c r="R19" s="3"/>
      <c r="S19" s="11">
        <f>SUM(L19:R19)-L19</f>
        <v>0</v>
      </c>
      <c r="T19" s="19"/>
      <c r="U19" s="7">
        <f>T19*2</f>
        <v>0</v>
      </c>
      <c r="V19" s="24"/>
      <c r="W19" s="24"/>
      <c r="X19" s="24"/>
      <c r="Y19" s="7"/>
      <c r="Z19" s="24"/>
      <c r="AA19" s="11">
        <f>SUM(T19:Z19)-T19</f>
        <v>0</v>
      </c>
      <c r="AB19" s="10">
        <v>621</v>
      </c>
      <c r="AC19" s="7">
        <f>(AB19)*2</f>
        <v>1242</v>
      </c>
      <c r="AD19" s="3"/>
      <c r="AE19" s="3"/>
      <c r="AF19" s="3">
        <v>80</v>
      </c>
      <c r="AG19" s="3">
        <v>150</v>
      </c>
      <c r="AH19" s="5"/>
      <c r="AI19" s="11">
        <f>SUM(AB19:AH19)-AB19</f>
        <v>1472</v>
      </c>
      <c r="AJ19" s="19"/>
      <c r="AK19" s="7">
        <f>AJ19*2</f>
        <v>0</v>
      </c>
      <c r="AL19" s="24"/>
      <c r="AM19" s="24"/>
      <c r="AN19" s="24"/>
      <c r="AO19" s="7"/>
      <c r="AP19" s="24"/>
      <c r="AQ19" s="11">
        <f>SUM(AJ19:AP19)-AJ19</f>
        <v>0</v>
      </c>
      <c r="AR19" s="19">
        <v>626</v>
      </c>
      <c r="AS19" s="7">
        <f>AR19*2</f>
        <v>1252</v>
      </c>
      <c r="AT19" s="3"/>
      <c r="AU19" s="3"/>
      <c r="AV19" s="24">
        <v>80</v>
      </c>
      <c r="AW19" s="7">
        <v>130</v>
      </c>
      <c r="AX19" s="24"/>
      <c r="AY19" s="11">
        <f>SUM(AR19:AX19)-AR19</f>
        <v>1462</v>
      </c>
      <c r="AZ19" s="10"/>
      <c r="BA19" s="7">
        <f>AZ19*2</f>
        <v>0</v>
      </c>
      <c r="BB19" s="3"/>
      <c r="BC19" s="3"/>
      <c r="BD19" s="3"/>
      <c r="BE19" s="3"/>
      <c r="BF19" s="3"/>
      <c r="BG19" s="11">
        <f>SUM(AZ19:BF19)-AZ19</f>
        <v>0</v>
      </c>
      <c r="BH19" s="10"/>
      <c r="BI19" s="7">
        <f>BH19*2</f>
        <v>0</v>
      </c>
      <c r="BJ19" s="3"/>
      <c r="BK19" s="3"/>
      <c r="BL19" s="3"/>
      <c r="BM19" s="3"/>
      <c r="BN19" s="3"/>
      <c r="BO19" s="11">
        <f>SUM(BH19:BN19)-BH19</f>
        <v>0</v>
      </c>
      <c r="BP19" s="10"/>
      <c r="BQ19" s="7">
        <f>BP19*2.1</f>
        <v>0</v>
      </c>
      <c r="BR19" s="3"/>
      <c r="BS19" s="3"/>
      <c r="BT19" s="3"/>
      <c r="BU19" s="3"/>
      <c r="BV19" s="3"/>
      <c r="BW19" s="11">
        <f>SUM(BP19:BV19)-BP19</f>
        <v>0</v>
      </c>
      <c r="BX19" s="10"/>
      <c r="BY19" s="7">
        <f>BX19*2.1</f>
        <v>0</v>
      </c>
      <c r="BZ19" s="3"/>
      <c r="CA19" s="3"/>
      <c r="CB19" s="3"/>
      <c r="CC19" s="3"/>
      <c r="CD19" s="3"/>
      <c r="CE19" s="11">
        <f>SUM(BX19:CD19)-BX19</f>
        <v>0</v>
      </c>
      <c r="CF19" s="10"/>
      <c r="CG19" s="7">
        <f>CF19*2.1</f>
        <v>0</v>
      </c>
      <c r="CH19" s="3"/>
      <c r="CI19" s="3"/>
      <c r="CJ19" s="3"/>
      <c r="CK19" s="3"/>
      <c r="CL19" s="3"/>
      <c r="CM19" s="11">
        <f>SUM(CF19:CL19)-CF19</f>
        <v>0</v>
      </c>
      <c r="CN19" s="60">
        <f>AVERAGE(DC19:DG19)</f>
        <v>843.18</v>
      </c>
      <c r="CO19" s="77">
        <v>7</v>
      </c>
      <c r="CP19" s="2"/>
      <c r="CQ19" s="6">
        <f t="shared" si="22"/>
        <v>1281.9000000000001</v>
      </c>
      <c r="CR19" s="6">
        <f t="shared" si="1"/>
        <v>0</v>
      </c>
      <c r="CS19" s="6">
        <f t="shared" si="8"/>
        <v>0</v>
      </c>
      <c r="CT19" s="6">
        <f t="shared" si="9"/>
        <v>1472</v>
      </c>
      <c r="CU19" s="6">
        <f t="shared" si="10"/>
        <v>0</v>
      </c>
      <c r="CV19" s="6">
        <f t="shared" si="11"/>
        <v>1462</v>
      </c>
      <c r="CW19" s="6">
        <f t="shared" si="12"/>
        <v>0</v>
      </c>
      <c r="CX19" s="6">
        <f t="shared" si="13"/>
        <v>0</v>
      </c>
      <c r="CY19" s="6">
        <f t="shared" si="14"/>
        <v>0</v>
      </c>
      <c r="CZ19" s="6">
        <f t="shared" si="15"/>
        <v>0</v>
      </c>
      <c r="DA19" s="6">
        <f t="shared" si="16"/>
        <v>0</v>
      </c>
      <c r="DC19" s="6">
        <f t="shared" si="17"/>
        <v>1472</v>
      </c>
      <c r="DD19" s="6">
        <f t="shared" si="18"/>
        <v>1462</v>
      </c>
      <c r="DE19" s="6">
        <f t="shared" si="19"/>
        <v>1281.9000000000001</v>
      </c>
      <c r="DF19" s="6">
        <f t="shared" si="20"/>
        <v>0</v>
      </c>
      <c r="DG19" s="6">
        <f t="shared" si="21"/>
        <v>0</v>
      </c>
    </row>
    <row r="20" spans="1:111">
      <c r="A20" s="21" t="s">
        <v>174</v>
      </c>
      <c r="B20" s="109"/>
      <c r="C20" s="23" t="s">
        <v>49</v>
      </c>
      <c r="D20" s="10">
        <v>561</v>
      </c>
      <c r="E20" s="7">
        <f>D20*2.1</f>
        <v>1178.1000000000001</v>
      </c>
      <c r="F20" s="3"/>
      <c r="G20" s="3"/>
      <c r="H20" s="3">
        <v>40</v>
      </c>
      <c r="I20" s="3">
        <v>150</v>
      </c>
      <c r="J20" s="3"/>
      <c r="K20" s="11">
        <f>SUM(D20:J20)-D20</f>
        <v>1368.1000000000001</v>
      </c>
      <c r="L20" s="10"/>
      <c r="M20" s="7">
        <f>L20*2.1</f>
        <v>0</v>
      </c>
      <c r="N20" s="3"/>
      <c r="O20" s="3"/>
      <c r="P20" s="3"/>
      <c r="Q20" s="3"/>
      <c r="R20" s="3"/>
      <c r="S20" s="11">
        <f>SUM(L20:R20)-L20</f>
        <v>0</v>
      </c>
      <c r="T20" s="19"/>
      <c r="U20" s="7">
        <f>T20*2</f>
        <v>0</v>
      </c>
      <c r="V20" s="24"/>
      <c r="W20" s="24"/>
      <c r="X20" s="24"/>
      <c r="Y20" s="7"/>
      <c r="Z20" s="24"/>
      <c r="AA20" s="11">
        <f>SUM(T20:Z20)-T20</f>
        <v>0</v>
      </c>
      <c r="AB20" s="10">
        <v>602</v>
      </c>
      <c r="AC20" s="7">
        <f>(AB20)*2</f>
        <v>1204</v>
      </c>
      <c r="AD20" s="3"/>
      <c r="AE20" s="3"/>
      <c r="AF20" s="3"/>
      <c r="AG20" s="3">
        <v>150</v>
      </c>
      <c r="AH20" s="5"/>
      <c r="AI20" s="11">
        <f>SUM(AB20:AH20)-AB20</f>
        <v>1354</v>
      </c>
      <c r="AJ20" s="19"/>
      <c r="AK20" s="7">
        <f>AJ20*2</f>
        <v>0</v>
      </c>
      <c r="AL20" s="24"/>
      <c r="AM20" s="24"/>
      <c r="AN20" s="24"/>
      <c r="AO20" s="7"/>
      <c r="AP20" s="24"/>
      <c r="AQ20" s="11">
        <f>SUM(AJ20:AP20)-AJ20</f>
        <v>0</v>
      </c>
      <c r="AR20" s="19">
        <v>616</v>
      </c>
      <c r="AS20" s="7">
        <f>AR20*2</f>
        <v>1232</v>
      </c>
      <c r="AT20" s="3"/>
      <c r="AU20" s="3"/>
      <c r="AV20" s="24"/>
      <c r="AW20" s="7">
        <v>130</v>
      </c>
      <c r="AX20" s="24"/>
      <c r="AY20" s="11">
        <f>SUM(AR20:AX20)-AR20</f>
        <v>1362</v>
      </c>
      <c r="AZ20" s="10"/>
      <c r="BA20" s="7">
        <f>AZ20*2</f>
        <v>0</v>
      </c>
      <c r="BB20" s="3"/>
      <c r="BC20" s="3"/>
      <c r="BD20" s="3"/>
      <c r="BE20" s="3"/>
      <c r="BF20" s="3"/>
      <c r="BG20" s="11">
        <f>SUM(AZ20:BF20)-AZ20</f>
        <v>0</v>
      </c>
      <c r="BH20" s="10"/>
      <c r="BI20" s="7">
        <f>BH20*2</f>
        <v>0</v>
      </c>
      <c r="BJ20" s="3"/>
      <c r="BK20" s="3"/>
      <c r="BL20" s="3"/>
      <c r="BM20" s="3"/>
      <c r="BN20" s="3"/>
      <c r="BO20" s="11">
        <f>SUM(BH20:BN20)-BH20</f>
        <v>0</v>
      </c>
      <c r="BP20" s="10"/>
      <c r="BQ20" s="7">
        <f>BP20*2.1</f>
        <v>0</v>
      </c>
      <c r="BR20" s="3"/>
      <c r="BS20" s="3"/>
      <c r="BT20" s="3"/>
      <c r="BU20" s="3"/>
      <c r="BV20" s="3"/>
      <c r="BW20" s="11">
        <f>SUM(BP20:BV20)-BP20</f>
        <v>0</v>
      </c>
      <c r="BX20" s="10"/>
      <c r="BY20" s="7">
        <f>BX20*2.1</f>
        <v>0</v>
      </c>
      <c r="BZ20" s="3"/>
      <c r="CA20" s="3"/>
      <c r="CB20" s="3"/>
      <c r="CC20" s="3"/>
      <c r="CD20" s="3"/>
      <c r="CE20" s="11">
        <f>SUM(BX20:CD20)-BX20</f>
        <v>0</v>
      </c>
      <c r="CF20" s="10"/>
      <c r="CG20" s="7">
        <f>CF20*2.1</f>
        <v>0</v>
      </c>
      <c r="CH20" s="3"/>
      <c r="CI20" s="3"/>
      <c r="CJ20" s="3"/>
      <c r="CK20" s="3"/>
      <c r="CL20" s="3"/>
      <c r="CM20" s="11">
        <f>SUM(CF20:CL20)-CF20</f>
        <v>0</v>
      </c>
      <c r="CN20" s="60">
        <f>AVERAGE(DC20:DG20)</f>
        <v>816.82</v>
      </c>
      <c r="CO20" s="77">
        <v>8</v>
      </c>
      <c r="CP20" s="2"/>
      <c r="CQ20" s="6">
        <f t="shared" si="22"/>
        <v>1368.1000000000001</v>
      </c>
      <c r="CR20" s="6">
        <f t="shared" si="1"/>
        <v>0</v>
      </c>
      <c r="CS20" s="6">
        <f t="shared" si="8"/>
        <v>0</v>
      </c>
      <c r="CT20" s="6">
        <f t="shared" si="9"/>
        <v>1354</v>
      </c>
      <c r="CU20" s="6">
        <f t="shared" si="10"/>
        <v>0</v>
      </c>
      <c r="CV20" s="6">
        <f t="shared" si="11"/>
        <v>1362</v>
      </c>
      <c r="CW20" s="6">
        <f t="shared" si="12"/>
        <v>0</v>
      </c>
      <c r="CX20" s="6">
        <f t="shared" si="13"/>
        <v>0</v>
      </c>
      <c r="CY20" s="6">
        <f t="shared" si="14"/>
        <v>0</v>
      </c>
      <c r="CZ20" s="6">
        <f t="shared" si="15"/>
        <v>0</v>
      </c>
      <c r="DA20" s="6">
        <f t="shared" si="16"/>
        <v>0</v>
      </c>
      <c r="DC20" s="6">
        <f t="shared" si="17"/>
        <v>1368.1000000000001</v>
      </c>
      <c r="DD20" s="6">
        <f t="shared" si="18"/>
        <v>1362</v>
      </c>
      <c r="DE20" s="6">
        <f t="shared" si="19"/>
        <v>1354</v>
      </c>
      <c r="DF20" s="6">
        <f t="shared" si="20"/>
        <v>0</v>
      </c>
      <c r="DG20" s="6">
        <f t="shared" si="21"/>
        <v>0</v>
      </c>
    </row>
    <row r="21" spans="1:111">
      <c r="A21" s="21" t="s">
        <v>86</v>
      </c>
      <c r="B21" s="109">
        <v>1971</v>
      </c>
      <c r="C21" s="23" t="s">
        <v>58</v>
      </c>
      <c r="D21" s="10"/>
      <c r="E21" s="7">
        <f>D21*2.1</f>
        <v>0</v>
      </c>
      <c r="F21" s="3"/>
      <c r="G21" s="3"/>
      <c r="H21" s="3"/>
      <c r="I21" s="3"/>
      <c r="J21" s="3"/>
      <c r="K21" s="11">
        <f>SUM(D21:J21)-D21</f>
        <v>0</v>
      </c>
      <c r="L21" s="10"/>
      <c r="M21" s="7">
        <f>L21*2.1</f>
        <v>0</v>
      </c>
      <c r="N21" s="3"/>
      <c r="O21" s="3"/>
      <c r="P21" s="3"/>
      <c r="Q21" s="3"/>
      <c r="R21" s="3"/>
      <c r="S21" s="11">
        <f>SUM(L21:R21)-L21</f>
        <v>0</v>
      </c>
      <c r="T21" s="19"/>
      <c r="U21" s="7">
        <f>T21*2</f>
        <v>0</v>
      </c>
      <c r="V21" s="24"/>
      <c r="W21" s="24"/>
      <c r="X21" s="24"/>
      <c r="Y21" s="7"/>
      <c r="Z21" s="24"/>
      <c r="AA21" s="11">
        <f>SUM(T21:Z21)-T21</f>
        <v>0</v>
      </c>
      <c r="AB21" s="10">
        <v>632</v>
      </c>
      <c r="AC21" s="7">
        <f>(AB21)*2</f>
        <v>1264</v>
      </c>
      <c r="AD21" s="3"/>
      <c r="AE21" s="3"/>
      <c r="AF21" s="3">
        <v>500</v>
      </c>
      <c r="AG21" s="3">
        <v>150</v>
      </c>
      <c r="AH21" s="5"/>
      <c r="AI21" s="11">
        <f>SUM(AB21:AH21)-AB21</f>
        <v>1914</v>
      </c>
      <c r="AJ21" s="19">
        <v>654</v>
      </c>
      <c r="AK21" s="7">
        <f>AJ21*2</f>
        <v>1308</v>
      </c>
      <c r="AL21" s="24"/>
      <c r="AM21" s="24"/>
      <c r="AN21" s="24">
        <v>300</v>
      </c>
      <c r="AO21" s="7">
        <v>90</v>
      </c>
      <c r="AP21" s="24"/>
      <c r="AQ21" s="11">
        <f>SUM(AJ21:AP21)-AJ21</f>
        <v>1698</v>
      </c>
      <c r="AR21" s="19"/>
      <c r="AS21" s="7">
        <f>AR21*2</f>
        <v>0</v>
      </c>
      <c r="AT21" s="3"/>
      <c r="AU21" s="3"/>
      <c r="AV21" s="24"/>
      <c r="AW21" s="7"/>
      <c r="AX21" s="24"/>
      <c r="AY21" s="11">
        <f>SUM(AR21:AX21)-AR21</f>
        <v>0</v>
      </c>
      <c r="AZ21" s="10"/>
      <c r="BA21" s="7">
        <f>AZ21*2</f>
        <v>0</v>
      </c>
      <c r="BB21" s="3"/>
      <c r="BC21" s="3"/>
      <c r="BD21" s="3"/>
      <c r="BE21" s="3"/>
      <c r="BF21" s="3"/>
      <c r="BG21" s="11">
        <f>SUM(AZ21:BF21)-AZ21</f>
        <v>0</v>
      </c>
      <c r="BH21" s="10"/>
      <c r="BI21" s="7">
        <f>BH21*2</f>
        <v>0</v>
      </c>
      <c r="BJ21" s="3"/>
      <c r="BK21" s="3"/>
      <c r="BL21" s="3"/>
      <c r="BM21" s="3"/>
      <c r="BN21" s="3"/>
      <c r="BO21" s="11">
        <f>SUM(BH21:BN21)-BH21</f>
        <v>0</v>
      </c>
      <c r="BP21" s="10"/>
      <c r="BQ21" s="7">
        <f>BP21*2.1</f>
        <v>0</v>
      </c>
      <c r="BR21" s="3"/>
      <c r="BS21" s="3"/>
      <c r="BT21" s="3"/>
      <c r="BU21" s="3"/>
      <c r="BV21" s="3"/>
      <c r="BW21" s="11">
        <f>SUM(BP21:BV21)-BP21</f>
        <v>0</v>
      </c>
      <c r="BX21" s="10"/>
      <c r="BY21" s="7">
        <f>BX21*2.1</f>
        <v>0</v>
      </c>
      <c r="BZ21" s="3"/>
      <c r="CA21" s="3"/>
      <c r="CB21" s="3"/>
      <c r="CC21" s="3"/>
      <c r="CD21" s="3"/>
      <c r="CE21" s="11">
        <f>SUM(BX21:CD21)-BX21</f>
        <v>0</v>
      </c>
      <c r="CF21" s="10"/>
      <c r="CG21" s="7">
        <f>CF21*2.1</f>
        <v>0</v>
      </c>
      <c r="CH21" s="3"/>
      <c r="CI21" s="3"/>
      <c r="CJ21" s="3"/>
      <c r="CK21" s="3"/>
      <c r="CL21" s="3"/>
      <c r="CM21" s="11">
        <f>SUM(CF21:CL21)-CF21</f>
        <v>0</v>
      </c>
      <c r="CN21" s="60">
        <f>AVERAGE(DC21:DG21)</f>
        <v>722.4</v>
      </c>
      <c r="CO21" s="77">
        <v>9</v>
      </c>
      <c r="CP21" s="2"/>
      <c r="CQ21" s="6">
        <f t="shared" si="22"/>
        <v>0</v>
      </c>
      <c r="CR21" s="6">
        <f t="shared" si="1"/>
        <v>0</v>
      </c>
      <c r="CS21" s="6">
        <f t="shared" si="8"/>
        <v>0</v>
      </c>
      <c r="CT21" s="6">
        <f t="shared" si="9"/>
        <v>1914</v>
      </c>
      <c r="CU21" s="6">
        <f t="shared" si="10"/>
        <v>1698</v>
      </c>
      <c r="CV21" s="6">
        <f t="shared" si="11"/>
        <v>0</v>
      </c>
      <c r="CW21" s="6">
        <f t="shared" si="12"/>
        <v>0</v>
      </c>
      <c r="CX21" s="6">
        <f t="shared" si="13"/>
        <v>0</v>
      </c>
      <c r="CY21" s="6">
        <f t="shared" si="14"/>
        <v>0</v>
      </c>
      <c r="CZ21" s="6">
        <f t="shared" si="15"/>
        <v>0</v>
      </c>
      <c r="DA21" s="6">
        <f t="shared" si="16"/>
        <v>0</v>
      </c>
      <c r="DC21" s="6">
        <f t="shared" si="17"/>
        <v>1914</v>
      </c>
      <c r="DD21" s="6">
        <f t="shared" si="18"/>
        <v>1698</v>
      </c>
      <c r="DE21" s="6">
        <f t="shared" si="19"/>
        <v>0</v>
      </c>
      <c r="DF21" s="6">
        <f t="shared" si="20"/>
        <v>0</v>
      </c>
      <c r="DG21" s="6">
        <f t="shared" si="21"/>
        <v>0</v>
      </c>
    </row>
    <row r="22" spans="1:111">
      <c r="A22" s="21" t="s">
        <v>48</v>
      </c>
      <c r="B22" s="109">
        <v>1981</v>
      </c>
      <c r="C22" s="23" t="s">
        <v>49</v>
      </c>
      <c r="D22" s="10">
        <v>558</v>
      </c>
      <c r="E22" s="7">
        <f>D22*2.1</f>
        <v>1171.8</v>
      </c>
      <c r="F22" s="3"/>
      <c r="G22" s="3"/>
      <c r="H22" s="3">
        <v>30</v>
      </c>
      <c r="I22" s="3">
        <v>150</v>
      </c>
      <c r="J22" s="3"/>
      <c r="K22" s="11">
        <f>SUM(D22:J22)-D22</f>
        <v>1351.8</v>
      </c>
      <c r="L22" s="10"/>
      <c r="M22" s="7">
        <f>L22*2.1</f>
        <v>0</v>
      </c>
      <c r="N22" s="3"/>
      <c r="O22" s="3"/>
      <c r="P22" s="3"/>
      <c r="Q22" s="3"/>
      <c r="R22" s="3"/>
      <c r="S22" s="11">
        <f>SUM(L22:R22)-L22</f>
        <v>0</v>
      </c>
      <c r="T22" s="19"/>
      <c r="U22" s="7">
        <f>T22*2</f>
        <v>0</v>
      </c>
      <c r="V22" s="24"/>
      <c r="W22" s="24"/>
      <c r="X22" s="24"/>
      <c r="Y22" s="7"/>
      <c r="Z22" s="24"/>
      <c r="AA22" s="11">
        <f>SUM(T22:Z22)-T22</f>
        <v>0</v>
      </c>
      <c r="AB22" s="10"/>
      <c r="AC22" s="7">
        <f>(AB22)*2</f>
        <v>0</v>
      </c>
      <c r="AD22" s="3"/>
      <c r="AE22" s="3"/>
      <c r="AF22" s="3"/>
      <c r="AG22" s="3"/>
      <c r="AH22" s="5"/>
      <c r="AI22" s="11">
        <f>SUM(AB22:AH22)-AB22</f>
        <v>0</v>
      </c>
      <c r="AJ22" s="19"/>
      <c r="AK22" s="7">
        <f>AJ22*2</f>
        <v>0</v>
      </c>
      <c r="AL22" s="24"/>
      <c r="AM22" s="24"/>
      <c r="AN22" s="24"/>
      <c r="AO22" s="7"/>
      <c r="AP22" s="24"/>
      <c r="AQ22" s="11">
        <f>SUM(AJ22:AP22)-AJ22</f>
        <v>0</v>
      </c>
      <c r="AR22" s="19">
        <v>668</v>
      </c>
      <c r="AS22" s="7">
        <f>AR22*2</f>
        <v>1336</v>
      </c>
      <c r="AT22" s="3"/>
      <c r="AU22" s="3"/>
      <c r="AV22" s="24">
        <v>100</v>
      </c>
      <c r="AW22" s="7">
        <v>130</v>
      </c>
      <c r="AX22" s="24">
        <v>200</v>
      </c>
      <c r="AY22" s="11">
        <f>SUM(AR22:AX22)-AR22</f>
        <v>1766</v>
      </c>
      <c r="AZ22" s="10"/>
      <c r="BA22" s="7">
        <f>AZ22*2</f>
        <v>0</v>
      </c>
      <c r="BB22" s="3"/>
      <c r="BC22" s="3"/>
      <c r="BD22" s="3"/>
      <c r="BE22" s="3"/>
      <c r="BF22" s="3"/>
      <c r="BG22" s="11">
        <f>SUM(AZ22:BF22)-AZ22</f>
        <v>0</v>
      </c>
      <c r="BH22" s="10"/>
      <c r="BI22" s="7">
        <f>BH22*2</f>
        <v>0</v>
      </c>
      <c r="BJ22" s="3"/>
      <c r="BK22" s="3"/>
      <c r="BL22" s="3"/>
      <c r="BM22" s="3"/>
      <c r="BN22" s="3"/>
      <c r="BO22" s="11">
        <f>SUM(BH22:BN22)-BH22</f>
        <v>0</v>
      </c>
      <c r="BP22" s="10"/>
      <c r="BQ22" s="7">
        <f>BP22*2.1</f>
        <v>0</v>
      </c>
      <c r="BR22" s="3"/>
      <c r="BS22" s="3"/>
      <c r="BT22" s="3"/>
      <c r="BU22" s="3"/>
      <c r="BV22" s="3"/>
      <c r="BW22" s="11">
        <f>SUM(BP22:BV22)-BP22</f>
        <v>0</v>
      </c>
      <c r="BX22" s="10"/>
      <c r="BY22" s="7">
        <f>BX22*2.1</f>
        <v>0</v>
      </c>
      <c r="BZ22" s="3"/>
      <c r="CA22" s="3"/>
      <c r="CB22" s="3"/>
      <c r="CC22" s="3"/>
      <c r="CD22" s="3"/>
      <c r="CE22" s="11">
        <f>SUM(BX22:CD22)-BX22</f>
        <v>0</v>
      </c>
      <c r="CF22" s="10"/>
      <c r="CG22" s="7">
        <f>CF22*2.1</f>
        <v>0</v>
      </c>
      <c r="CH22" s="3"/>
      <c r="CI22" s="3"/>
      <c r="CJ22" s="3"/>
      <c r="CK22" s="3"/>
      <c r="CL22" s="3"/>
      <c r="CM22" s="11">
        <f>SUM(CF22:CL22)-CF22</f>
        <v>0</v>
      </c>
      <c r="CN22" s="60">
        <f>AVERAGE(DC22:DG22)</f>
        <v>623.56000000000006</v>
      </c>
      <c r="CO22" s="77">
        <v>10</v>
      </c>
      <c r="CP22" s="2"/>
      <c r="CQ22" s="6">
        <f t="shared" si="22"/>
        <v>1351.8</v>
      </c>
      <c r="CR22" s="6">
        <f t="shared" si="1"/>
        <v>0</v>
      </c>
      <c r="CS22" s="6">
        <f t="shared" si="8"/>
        <v>0</v>
      </c>
      <c r="CT22" s="6">
        <f t="shared" si="9"/>
        <v>0</v>
      </c>
      <c r="CU22" s="6">
        <f t="shared" si="10"/>
        <v>0</v>
      </c>
      <c r="CV22" s="6">
        <f t="shared" si="11"/>
        <v>1766</v>
      </c>
      <c r="CW22" s="6">
        <f t="shared" si="12"/>
        <v>0</v>
      </c>
      <c r="CX22" s="6">
        <f t="shared" si="13"/>
        <v>0</v>
      </c>
      <c r="CY22" s="6">
        <f t="shared" si="14"/>
        <v>0</v>
      </c>
      <c r="CZ22" s="6">
        <f t="shared" si="15"/>
        <v>0</v>
      </c>
      <c r="DA22" s="6">
        <f t="shared" si="16"/>
        <v>0</v>
      </c>
      <c r="DC22" s="6">
        <f t="shared" si="17"/>
        <v>1766</v>
      </c>
      <c r="DD22" s="6">
        <f t="shared" si="18"/>
        <v>1351.8</v>
      </c>
      <c r="DE22" s="6">
        <f t="shared" si="19"/>
        <v>0</v>
      </c>
      <c r="DF22" s="6">
        <f t="shared" si="20"/>
        <v>0</v>
      </c>
      <c r="DG22" s="6">
        <f t="shared" si="21"/>
        <v>0</v>
      </c>
    </row>
    <row r="23" spans="1:111">
      <c r="A23" s="21" t="s">
        <v>87</v>
      </c>
      <c r="B23" s="109">
        <v>1977</v>
      </c>
      <c r="C23" s="23" t="s">
        <v>58</v>
      </c>
      <c r="D23" s="10"/>
      <c r="E23" s="7">
        <f>D23*2.1</f>
        <v>0</v>
      </c>
      <c r="F23" s="3"/>
      <c r="G23" s="3"/>
      <c r="H23" s="3"/>
      <c r="I23" s="3"/>
      <c r="J23" s="3"/>
      <c r="K23" s="11">
        <f>SUM(D23:J23)-D23</f>
        <v>0</v>
      </c>
      <c r="L23" s="10"/>
      <c r="M23" s="7">
        <f>L23*2.1</f>
        <v>0</v>
      </c>
      <c r="N23" s="3"/>
      <c r="O23" s="3"/>
      <c r="P23" s="3"/>
      <c r="Q23" s="3"/>
      <c r="R23" s="3"/>
      <c r="S23" s="11">
        <f>SUM(L23:R23)-L23</f>
        <v>0</v>
      </c>
      <c r="T23" s="19"/>
      <c r="U23" s="7">
        <f>T23*2</f>
        <v>0</v>
      </c>
      <c r="V23" s="24"/>
      <c r="W23" s="24"/>
      <c r="X23" s="24"/>
      <c r="Y23" s="7"/>
      <c r="Z23" s="24"/>
      <c r="AA23" s="11">
        <f>SUM(T23:Z23)-T23</f>
        <v>0</v>
      </c>
      <c r="AB23" s="10">
        <v>608</v>
      </c>
      <c r="AC23" s="7">
        <f>(AB23)*2</f>
        <v>1216</v>
      </c>
      <c r="AD23" s="3"/>
      <c r="AE23" s="3"/>
      <c r="AF23" s="3"/>
      <c r="AG23" s="3">
        <v>150</v>
      </c>
      <c r="AH23" s="5"/>
      <c r="AI23" s="11">
        <f>SUM(AB23:AH23)-AB23</f>
        <v>1366</v>
      </c>
      <c r="AJ23" s="19">
        <v>612</v>
      </c>
      <c r="AK23" s="7">
        <f>AJ23*2</f>
        <v>1224</v>
      </c>
      <c r="AL23" s="24"/>
      <c r="AM23" s="24"/>
      <c r="AN23" s="24">
        <v>10</v>
      </c>
      <c r="AO23" s="7">
        <v>90</v>
      </c>
      <c r="AP23" s="24"/>
      <c r="AQ23" s="11">
        <f>SUM(AJ23:AP23)-AJ23</f>
        <v>1324</v>
      </c>
      <c r="AR23" s="19"/>
      <c r="AS23" s="7">
        <f>AR23*2</f>
        <v>0</v>
      </c>
      <c r="AT23" s="3"/>
      <c r="AU23" s="3"/>
      <c r="AV23" s="24"/>
      <c r="AW23" s="7"/>
      <c r="AX23" s="24"/>
      <c r="AY23" s="11">
        <f>SUM(AR23:AX23)-AR23</f>
        <v>0</v>
      </c>
      <c r="AZ23" s="10"/>
      <c r="BA23" s="7">
        <f>AZ23*2</f>
        <v>0</v>
      </c>
      <c r="BB23" s="3"/>
      <c r="BC23" s="3"/>
      <c r="BD23" s="3"/>
      <c r="BE23" s="3"/>
      <c r="BF23" s="3"/>
      <c r="BG23" s="11">
        <f>SUM(AZ23:BF23)-AZ23</f>
        <v>0</v>
      </c>
      <c r="BH23" s="10"/>
      <c r="BI23" s="7">
        <f>BH23*2</f>
        <v>0</v>
      </c>
      <c r="BJ23" s="3"/>
      <c r="BK23" s="3"/>
      <c r="BL23" s="3"/>
      <c r="BM23" s="3"/>
      <c r="BN23" s="3"/>
      <c r="BO23" s="11">
        <f>SUM(BH23:BN23)-BH23</f>
        <v>0</v>
      </c>
      <c r="BP23" s="10"/>
      <c r="BQ23" s="7">
        <f>BP23*2.1</f>
        <v>0</v>
      </c>
      <c r="BR23" s="3"/>
      <c r="BS23" s="3"/>
      <c r="BT23" s="3"/>
      <c r="BU23" s="3"/>
      <c r="BV23" s="3"/>
      <c r="BW23" s="11">
        <f>SUM(BP23:BV23)-BP23</f>
        <v>0</v>
      </c>
      <c r="BX23" s="10"/>
      <c r="BY23" s="7">
        <f>BX23*2.1</f>
        <v>0</v>
      </c>
      <c r="BZ23" s="3"/>
      <c r="CA23" s="3"/>
      <c r="CB23" s="3"/>
      <c r="CC23" s="3"/>
      <c r="CD23" s="3"/>
      <c r="CE23" s="11">
        <f>SUM(BX23:CD23)-BX23</f>
        <v>0</v>
      </c>
      <c r="CF23" s="10"/>
      <c r="CG23" s="7">
        <f>CF23*2.1</f>
        <v>0</v>
      </c>
      <c r="CH23" s="3"/>
      <c r="CI23" s="3"/>
      <c r="CJ23" s="3"/>
      <c r="CK23" s="3"/>
      <c r="CL23" s="3"/>
      <c r="CM23" s="11">
        <f>SUM(CF23:CL23)-CF23</f>
        <v>0</v>
      </c>
      <c r="CN23" s="60">
        <f>AVERAGE(DC23:DG23)</f>
        <v>538</v>
      </c>
      <c r="CO23" s="77">
        <v>11</v>
      </c>
      <c r="CP23" s="2"/>
      <c r="CQ23" s="6">
        <f t="shared" si="22"/>
        <v>0</v>
      </c>
      <c r="CR23" s="6">
        <f t="shared" si="1"/>
        <v>0</v>
      </c>
      <c r="CS23" s="6">
        <f t="shared" si="8"/>
        <v>0</v>
      </c>
      <c r="CT23" s="6">
        <f t="shared" si="9"/>
        <v>1366</v>
      </c>
      <c r="CU23" s="6">
        <f t="shared" si="10"/>
        <v>1324</v>
      </c>
      <c r="CV23" s="6">
        <f t="shared" si="11"/>
        <v>0</v>
      </c>
      <c r="CW23" s="6">
        <f t="shared" si="12"/>
        <v>0</v>
      </c>
      <c r="CX23" s="6">
        <f t="shared" si="13"/>
        <v>0</v>
      </c>
      <c r="CY23" s="6">
        <f t="shared" si="14"/>
        <v>0</v>
      </c>
      <c r="CZ23" s="6">
        <f t="shared" si="15"/>
        <v>0</v>
      </c>
      <c r="DA23" s="6">
        <f t="shared" si="16"/>
        <v>0</v>
      </c>
      <c r="DC23" s="6">
        <f t="shared" si="17"/>
        <v>1366</v>
      </c>
      <c r="DD23" s="6">
        <f t="shared" si="18"/>
        <v>1324</v>
      </c>
      <c r="DE23" s="6">
        <f t="shared" si="19"/>
        <v>0</v>
      </c>
      <c r="DF23" s="6">
        <f t="shared" si="20"/>
        <v>0</v>
      </c>
      <c r="DG23" s="6">
        <f t="shared" si="21"/>
        <v>0</v>
      </c>
    </row>
    <row r="24" spans="1:111">
      <c r="A24" s="21" t="s">
        <v>32</v>
      </c>
      <c r="B24" s="109">
        <v>1967</v>
      </c>
      <c r="C24" s="23" t="s">
        <v>113</v>
      </c>
      <c r="D24" s="10">
        <v>572</v>
      </c>
      <c r="E24" s="7">
        <f>D24*2.1</f>
        <v>1201.2</v>
      </c>
      <c r="F24" s="3"/>
      <c r="G24" s="3"/>
      <c r="H24" s="3">
        <v>300</v>
      </c>
      <c r="I24" s="3">
        <v>150</v>
      </c>
      <c r="J24" s="3">
        <v>200</v>
      </c>
      <c r="K24" s="11">
        <f>SUM(D24:J24)-D24</f>
        <v>1851.1999999999998</v>
      </c>
      <c r="L24" s="10"/>
      <c r="M24" s="7">
        <f>L24*2.1</f>
        <v>0</v>
      </c>
      <c r="N24" s="3"/>
      <c r="O24" s="3"/>
      <c r="P24" s="3"/>
      <c r="Q24" s="3"/>
      <c r="R24" s="3"/>
      <c r="S24" s="11">
        <f>SUM(L24:R24)-L24</f>
        <v>0</v>
      </c>
      <c r="T24" s="19"/>
      <c r="U24" s="7">
        <f>T24*2</f>
        <v>0</v>
      </c>
      <c r="V24" s="24"/>
      <c r="W24" s="24"/>
      <c r="X24" s="24"/>
      <c r="Y24" s="7"/>
      <c r="Z24" s="24"/>
      <c r="AA24" s="11">
        <f>SUM(T24:Z24)-T24</f>
        <v>0</v>
      </c>
      <c r="AB24" s="10"/>
      <c r="AC24" s="7">
        <f>(AB24)*2</f>
        <v>0</v>
      </c>
      <c r="AD24" s="3"/>
      <c r="AE24" s="3"/>
      <c r="AF24" s="3"/>
      <c r="AG24" s="3"/>
      <c r="AH24" s="5"/>
      <c r="AI24" s="11">
        <f>SUM(AB24:AH24)-AB24</f>
        <v>0</v>
      </c>
      <c r="AJ24" s="19"/>
      <c r="AK24" s="7">
        <f>AJ24*2</f>
        <v>0</v>
      </c>
      <c r="AL24" s="24"/>
      <c r="AM24" s="24"/>
      <c r="AN24" s="24"/>
      <c r="AO24" s="7"/>
      <c r="AP24" s="24"/>
      <c r="AQ24" s="11">
        <f>SUM(AJ24:AP24)-AJ24</f>
        <v>0</v>
      </c>
      <c r="AR24" s="19"/>
      <c r="AS24" s="7">
        <f>AR24*2</f>
        <v>0</v>
      </c>
      <c r="AT24" s="3"/>
      <c r="AU24" s="3"/>
      <c r="AV24" s="24"/>
      <c r="AW24" s="7"/>
      <c r="AX24" s="24"/>
      <c r="AY24" s="11">
        <f>SUM(AR24:AX24)-AR24</f>
        <v>0</v>
      </c>
      <c r="AZ24" s="10"/>
      <c r="BA24" s="7">
        <f>AZ24*2</f>
        <v>0</v>
      </c>
      <c r="BB24" s="3"/>
      <c r="BC24" s="3"/>
      <c r="BD24" s="3"/>
      <c r="BE24" s="3"/>
      <c r="BF24" s="3"/>
      <c r="BG24" s="11">
        <f>SUM(AZ24:BF24)-AZ24</f>
        <v>0</v>
      </c>
      <c r="BH24" s="10"/>
      <c r="BI24" s="7">
        <f>BH24*2</f>
        <v>0</v>
      </c>
      <c r="BJ24" s="3"/>
      <c r="BK24" s="3"/>
      <c r="BL24" s="3"/>
      <c r="BM24" s="3"/>
      <c r="BN24" s="3"/>
      <c r="BO24" s="11">
        <f>SUM(BH24:BN24)-BH24</f>
        <v>0</v>
      </c>
      <c r="BP24" s="10"/>
      <c r="BQ24" s="7">
        <f>BP24*2.1</f>
        <v>0</v>
      </c>
      <c r="BR24" s="3"/>
      <c r="BS24" s="3"/>
      <c r="BT24" s="3"/>
      <c r="BU24" s="3"/>
      <c r="BV24" s="3"/>
      <c r="BW24" s="11">
        <f>SUM(BP24:BV24)-BP24</f>
        <v>0</v>
      </c>
      <c r="BX24" s="10"/>
      <c r="BY24" s="7">
        <f>BX24*2.1</f>
        <v>0</v>
      </c>
      <c r="BZ24" s="3"/>
      <c r="CA24" s="3"/>
      <c r="CB24" s="3"/>
      <c r="CC24" s="3"/>
      <c r="CD24" s="3"/>
      <c r="CE24" s="11">
        <f>SUM(BX24:CD24)-BX24</f>
        <v>0</v>
      </c>
      <c r="CF24" s="10"/>
      <c r="CG24" s="7">
        <f>CF24*2.1</f>
        <v>0</v>
      </c>
      <c r="CH24" s="3"/>
      <c r="CI24" s="3"/>
      <c r="CJ24" s="3"/>
      <c r="CK24" s="3"/>
      <c r="CL24" s="3"/>
      <c r="CM24" s="11">
        <f>SUM(CF24:CL24)-CF24</f>
        <v>0</v>
      </c>
      <c r="CN24" s="60">
        <f>AVERAGE(DC24:DG24)</f>
        <v>370.23999999999995</v>
      </c>
      <c r="CO24" s="77">
        <v>12</v>
      </c>
      <c r="CP24" s="2"/>
      <c r="CQ24" s="6">
        <f t="shared" si="22"/>
        <v>1851.1999999999998</v>
      </c>
      <c r="CR24" s="6">
        <f t="shared" si="1"/>
        <v>0</v>
      </c>
      <c r="CS24" s="6">
        <f t="shared" si="8"/>
        <v>0</v>
      </c>
      <c r="CT24" s="6">
        <f t="shared" si="9"/>
        <v>0</v>
      </c>
      <c r="CU24" s="6">
        <f t="shared" si="10"/>
        <v>0</v>
      </c>
      <c r="CV24" s="6">
        <f t="shared" si="11"/>
        <v>0</v>
      </c>
      <c r="CW24" s="6">
        <f t="shared" si="12"/>
        <v>0</v>
      </c>
      <c r="CX24" s="6">
        <f t="shared" si="13"/>
        <v>0</v>
      </c>
      <c r="CY24" s="6">
        <f t="shared" si="14"/>
        <v>0</v>
      </c>
      <c r="CZ24" s="6">
        <f t="shared" si="15"/>
        <v>0</v>
      </c>
      <c r="DA24" s="6">
        <f t="shared" si="16"/>
        <v>0</v>
      </c>
      <c r="DC24" s="6">
        <f t="shared" si="17"/>
        <v>1851.1999999999998</v>
      </c>
      <c r="DD24" s="6">
        <f t="shared" si="18"/>
        <v>0</v>
      </c>
      <c r="DE24" s="6">
        <f t="shared" si="19"/>
        <v>0</v>
      </c>
      <c r="DF24" s="6">
        <f t="shared" si="20"/>
        <v>0</v>
      </c>
      <c r="DG24" s="6">
        <f t="shared" si="21"/>
        <v>0</v>
      </c>
    </row>
    <row r="25" spans="1:111">
      <c r="A25" s="21" t="s">
        <v>223</v>
      </c>
      <c r="B25" s="109"/>
      <c r="C25" s="23" t="s">
        <v>34</v>
      </c>
      <c r="D25" s="10"/>
      <c r="E25" s="7">
        <f>D25*2.1</f>
        <v>0</v>
      </c>
      <c r="F25" s="3"/>
      <c r="G25" s="3"/>
      <c r="H25" s="3"/>
      <c r="I25" s="3"/>
      <c r="J25" s="3"/>
      <c r="K25" s="11">
        <f>SUM(D25:J25)-D25</f>
        <v>0</v>
      </c>
      <c r="L25" s="10"/>
      <c r="M25" s="7">
        <f>L25*2.1</f>
        <v>0</v>
      </c>
      <c r="N25" s="3"/>
      <c r="O25" s="3"/>
      <c r="P25" s="3"/>
      <c r="Q25" s="3"/>
      <c r="R25" s="3"/>
      <c r="S25" s="11">
        <f>SUM(L25:R25)-L25</f>
        <v>0</v>
      </c>
      <c r="T25" s="19"/>
      <c r="U25" s="7">
        <f>T25*2</f>
        <v>0</v>
      </c>
      <c r="V25" s="24"/>
      <c r="W25" s="24"/>
      <c r="X25" s="24"/>
      <c r="Y25" s="7"/>
      <c r="Z25" s="24"/>
      <c r="AA25" s="11">
        <f>SUM(T25:Z25)-T25</f>
        <v>0</v>
      </c>
      <c r="AB25" s="10"/>
      <c r="AC25" s="7">
        <f>(AB25)*2</f>
        <v>0</v>
      </c>
      <c r="AD25" s="3"/>
      <c r="AE25" s="3"/>
      <c r="AF25" s="3"/>
      <c r="AG25" s="3"/>
      <c r="AH25" s="5"/>
      <c r="AI25" s="11">
        <f>SUM(AB25:AH25)-AB25</f>
        <v>0</v>
      </c>
      <c r="AJ25" s="19">
        <v>620</v>
      </c>
      <c r="AK25" s="7">
        <f>AJ25*2</f>
        <v>1240</v>
      </c>
      <c r="AL25" s="24"/>
      <c r="AM25" s="24"/>
      <c r="AN25" s="24">
        <v>200</v>
      </c>
      <c r="AO25" s="7">
        <v>90</v>
      </c>
      <c r="AP25" s="24"/>
      <c r="AQ25" s="11">
        <f>SUM(AJ25:AP25)-AJ25</f>
        <v>1530</v>
      </c>
      <c r="AR25" s="19"/>
      <c r="AS25" s="7">
        <f>AR25*2</f>
        <v>0</v>
      </c>
      <c r="AT25" s="3"/>
      <c r="AU25" s="3"/>
      <c r="AV25" s="24"/>
      <c r="AW25" s="7"/>
      <c r="AX25" s="24"/>
      <c r="AY25" s="11">
        <f>SUM(AR25:AX25)-AR25</f>
        <v>0</v>
      </c>
      <c r="AZ25" s="10"/>
      <c r="BA25" s="7">
        <f>AZ25*2</f>
        <v>0</v>
      </c>
      <c r="BB25" s="3"/>
      <c r="BC25" s="3"/>
      <c r="BD25" s="3"/>
      <c r="BE25" s="3"/>
      <c r="BF25" s="3"/>
      <c r="BG25" s="11">
        <f>SUM(AZ25:BF25)-AZ25</f>
        <v>0</v>
      </c>
      <c r="BH25" s="10"/>
      <c r="BI25" s="7">
        <f>BH25*2</f>
        <v>0</v>
      </c>
      <c r="BJ25" s="3"/>
      <c r="BK25" s="3"/>
      <c r="BL25" s="3"/>
      <c r="BM25" s="3"/>
      <c r="BN25" s="3"/>
      <c r="BO25" s="11">
        <f>SUM(BH25:BN25)-BH25</f>
        <v>0</v>
      </c>
      <c r="BP25" s="10"/>
      <c r="BQ25" s="7">
        <f>BP25*2.1</f>
        <v>0</v>
      </c>
      <c r="BR25" s="3"/>
      <c r="BS25" s="3"/>
      <c r="BT25" s="3"/>
      <c r="BU25" s="3"/>
      <c r="BV25" s="3"/>
      <c r="BW25" s="11">
        <f>SUM(BP25:BV25)-BP25</f>
        <v>0</v>
      </c>
      <c r="BX25" s="10"/>
      <c r="BY25" s="7">
        <f>BX25*2.1</f>
        <v>0</v>
      </c>
      <c r="BZ25" s="3"/>
      <c r="CA25" s="3"/>
      <c r="CB25" s="3"/>
      <c r="CC25" s="3"/>
      <c r="CD25" s="3"/>
      <c r="CE25" s="11">
        <f>SUM(BX25:CD25)-BX25</f>
        <v>0</v>
      </c>
      <c r="CF25" s="10"/>
      <c r="CG25" s="7">
        <f>CF25*2.1</f>
        <v>0</v>
      </c>
      <c r="CH25" s="3"/>
      <c r="CI25" s="3"/>
      <c r="CJ25" s="3"/>
      <c r="CK25" s="3"/>
      <c r="CL25" s="3"/>
      <c r="CM25" s="11">
        <f>SUM(CF25:CL25)-CF25</f>
        <v>0</v>
      </c>
      <c r="CN25" s="60">
        <f>AVERAGE(DC25:DG25)</f>
        <v>306</v>
      </c>
      <c r="CO25" s="77">
        <v>13</v>
      </c>
      <c r="CP25" s="2"/>
      <c r="CQ25" s="6">
        <f t="shared" si="22"/>
        <v>0</v>
      </c>
      <c r="CR25" s="6">
        <f t="shared" si="1"/>
        <v>0</v>
      </c>
      <c r="CS25" s="6">
        <f t="shared" si="8"/>
        <v>0</v>
      </c>
      <c r="CT25" s="6">
        <f t="shared" si="9"/>
        <v>0</v>
      </c>
      <c r="CU25" s="6">
        <f t="shared" si="10"/>
        <v>1530</v>
      </c>
      <c r="CV25" s="6">
        <f t="shared" si="11"/>
        <v>0</v>
      </c>
      <c r="CW25" s="6">
        <f t="shared" si="12"/>
        <v>0</v>
      </c>
      <c r="CX25" s="6">
        <f t="shared" si="13"/>
        <v>0</v>
      </c>
      <c r="CY25" s="6">
        <f t="shared" si="14"/>
        <v>0</v>
      </c>
      <c r="CZ25" s="6">
        <f t="shared" si="15"/>
        <v>0</v>
      </c>
      <c r="DA25" s="6">
        <f t="shared" si="16"/>
        <v>0</v>
      </c>
      <c r="DC25" s="6">
        <f t="shared" si="17"/>
        <v>1530</v>
      </c>
      <c r="DD25" s="6">
        <f t="shared" si="18"/>
        <v>0</v>
      </c>
      <c r="DE25" s="6">
        <f t="shared" si="19"/>
        <v>0</v>
      </c>
      <c r="DF25" s="6">
        <f t="shared" si="20"/>
        <v>0</v>
      </c>
      <c r="DG25" s="6">
        <f t="shared" si="21"/>
        <v>0</v>
      </c>
    </row>
    <row r="26" spans="1:111">
      <c r="A26" s="21" t="s">
        <v>116</v>
      </c>
      <c r="B26" s="109">
        <v>1973</v>
      </c>
      <c r="C26" s="23" t="s">
        <v>49</v>
      </c>
      <c r="D26" s="10"/>
      <c r="E26" s="7">
        <f>D26*2.1</f>
        <v>0</v>
      </c>
      <c r="F26" s="3"/>
      <c r="G26" s="3"/>
      <c r="H26" s="3"/>
      <c r="I26" s="3"/>
      <c r="J26" s="3"/>
      <c r="K26" s="11">
        <f>SUM(D26:J26)-D26</f>
        <v>0</v>
      </c>
      <c r="L26" s="10"/>
      <c r="M26" s="7">
        <f>L26*2.1</f>
        <v>0</v>
      </c>
      <c r="N26" s="3"/>
      <c r="O26" s="3"/>
      <c r="P26" s="3"/>
      <c r="Q26" s="3"/>
      <c r="R26" s="3"/>
      <c r="S26" s="11">
        <f>SUM(L26:R26)-L26</f>
        <v>0</v>
      </c>
      <c r="T26" s="19"/>
      <c r="U26" s="7">
        <f>T26*2</f>
        <v>0</v>
      </c>
      <c r="V26" s="24"/>
      <c r="W26" s="24"/>
      <c r="X26" s="24"/>
      <c r="Y26" s="7"/>
      <c r="Z26" s="24"/>
      <c r="AA26" s="11">
        <f>SUM(T26:Z26)-T26</f>
        <v>0</v>
      </c>
      <c r="AB26" s="10">
        <v>636</v>
      </c>
      <c r="AC26" s="7">
        <f>(AB26)*2</f>
        <v>1272</v>
      </c>
      <c r="AD26" s="3"/>
      <c r="AE26" s="3"/>
      <c r="AF26" s="3">
        <v>100</v>
      </c>
      <c r="AG26" s="3">
        <v>150</v>
      </c>
      <c r="AH26" s="5"/>
      <c r="AI26" s="11">
        <f>SUM(AB26:AH26)-AB26</f>
        <v>1522</v>
      </c>
      <c r="AJ26" s="19"/>
      <c r="AK26" s="7">
        <f>AJ26*2</f>
        <v>0</v>
      </c>
      <c r="AL26" s="24"/>
      <c r="AM26" s="24"/>
      <c r="AN26" s="24"/>
      <c r="AO26" s="7"/>
      <c r="AP26" s="24"/>
      <c r="AQ26" s="11">
        <f>SUM(AJ26:AP26)-AJ26</f>
        <v>0</v>
      </c>
      <c r="AR26" s="19"/>
      <c r="AS26" s="7">
        <f>AR26*2</f>
        <v>0</v>
      </c>
      <c r="AT26" s="3"/>
      <c r="AU26" s="3"/>
      <c r="AV26" s="24"/>
      <c r="AW26" s="7"/>
      <c r="AX26" s="24"/>
      <c r="AY26" s="11">
        <f>SUM(AR26:AX26)-AR26</f>
        <v>0</v>
      </c>
      <c r="AZ26" s="10"/>
      <c r="BA26" s="7">
        <f>AZ26*2</f>
        <v>0</v>
      </c>
      <c r="BB26" s="3"/>
      <c r="BC26" s="3"/>
      <c r="BD26" s="3"/>
      <c r="BE26" s="3"/>
      <c r="BF26" s="3"/>
      <c r="BG26" s="11">
        <f>SUM(AZ26:BF26)-AZ26</f>
        <v>0</v>
      </c>
      <c r="BH26" s="10"/>
      <c r="BI26" s="7">
        <f>BH26*2</f>
        <v>0</v>
      </c>
      <c r="BJ26" s="3"/>
      <c r="BK26" s="3"/>
      <c r="BL26" s="3"/>
      <c r="BM26" s="3"/>
      <c r="BN26" s="3"/>
      <c r="BO26" s="11">
        <f>SUM(BH26:BN26)-BH26</f>
        <v>0</v>
      </c>
      <c r="BP26" s="10"/>
      <c r="BQ26" s="7">
        <f>BP26*2.1</f>
        <v>0</v>
      </c>
      <c r="BR26" s="3"/>
      <c r="BS26" s="3"/>
      <c r="BT26" s="3"/>
      <c r="BU26" s="3"/>
      <c r="BV26" s="3"/>
      <c r="BW26" s="11">
        <f>SUM(BP26:BV26)-BP26</f>
        <v>0</v>
      </c>
      <c r="BX26" s="10"/>
      <c r="BY26" s="7">
        <f>BX26*2.1</f>
        <v>0</v>
      </c>
      <c r="BZ26" s="3"/>
      <c r="CA26" s="3"/>
      <c r="CB26" s="3"/>
      <c r="CC26" s="3"/>
      <c r="CD26" s="3"/>
      <c r="CE26" s="11">
        <f>SUM(BX26:CD26)-BX26</f>
        <v>0</v>
      </c>
      <c r="CF26" s="10"/>
      <c r="CG26" s="7">
        <f>CF26*2.1</f>
        <v>0</v>
      </c>
      <c r="CH26" s="3"/>
      <c r="CI26" s="3"/>
      <c r="CJ26" s="3"/>
      <c r="CK26" s="3"/>
      <c r="CL26" s="3"/>
      <c r="CM26" s="11">
        <f>SUM(CF26:CL26)-CF26</f>
        <v>0</v>
      </c>
      <c r="CN26" s="60">
        <f>AVERAGE(DC26:DG26)</f>
        <v>304.39999999999998</v>
      </c>
      <c r="CO26" s="77">
        <v>14</v>
      </c>
      <c r="CP26" s="2"/>
      <c r="CQ26" s="6">
        <f t="shared" si="22"/>
        <v>0</v>
      </c>
      <c r="CR26" s="6">
        <f t="shared" si="1"/>
        <v>0</v>
      </c>
      <c r="CS26" s="6">
        <f t="shared" si="8"/>
        <v>0</v>
      </c>
      <c r="CT26" s="6">
        <f t="shared" si="9"/>
        <v>1522</v>
      </c>
      <c r="CU26" s="6">
        <f t="shared" si="10"/>
        <v>0</v>
      </c>
      <c r="CV26" s="6">
        <f t="shared" si="11"/>
        <v>0</v>
      </c>
      <c r="CW26" s="6">
        <f t="shared" si="12"/>
        <v>0</v>
      </c>
      <c r="CX26" s="6">
        <f t="shared" si="13"/>
        <v>0</v>
      </c>
      <c r="CY26" s="6">
        <f t="shared" si="14"/>
        <v>0</v>
      </c>
      <c r="CZ26" s="6">
        <f t="shared" si="15"/>
        <v>0</v>
      </c>
      <c r="DA26" s="6">
        <f t="shared" si="16"/>
        <v>0</v>
      </c>
      <c r="DC26" s="6">
        <f t="shared" si="17"/>
        <v>1522</v>
      </c>
      <c r="DD26" s="6">
        <f t="shared" si="18"/>
        <v>0</v>
      </c>
      <c r="DE26" s="6">
        <f t="shared" si="19"/>
        <v>0</v>
      </c>
      <c r="DF26" s="6">
        <f t="shared" si="20"/>
        <v>0</v>
      </c>
      <c r="DG26" s="6">
        <f t="shared" si="21"/>
        <v>0</v>
      </c>
    </row>
    <row r="27" spans="1:111">
      <c r="A27" s="21" t="s">
        <v>132</v>
      </c>
      <c r="B27" s="109">
        <v>1986</v>
      </c>
      <c r="C27" s="23" t="s">
        <v>66</v>
      </c>
      <c r="D27" s="10"/>
      <c r="E27" s="7">
        <f>D27*2.1</f>
        <v>0</v>
      </c>
      <c r="F27" s="3"/>
      <c r="G27" s="3"/>
      <c r="H27" s="3"/>
      <c r="I27" s="3"/>
      <c r="J27" s="3"/>
      <c r="K27" s="11">
        <f>SUM(D27:J27)-D27</f>
        <v>0</v>
      </c>
      <c r="L27" s="10"/>
      <c r="M27" s="7">
        <f>L27*2.1</f>
        <v>0</v>
      </c>
      <c r="N27" s="3"/>
      <c r="O27" s="3"/>
      <c r="P27" s="3"/>
      <c r="Q27" s="3"/>
      <c r="R27" s="3"/>
      <c r="S27" s="11">
        <f>SUM(L27:R27)-L27</f>
        <v>0</v>
      </c>
      <c r="T27" s="19"/>
      <c r="U27" s="7">
        <f>T27*2</f>
        <v>0</v>
      </c>
      <c r="V27" s="24"/>
      <c r="W27" s="24"/>
      <c r="X27" s="24"/>
      <c r="Y27" s="7"/>
      <c r="Z27" s="24"/>
      <c r="AA27" s="11">
        <f>SUM(T27:Z27)-T27</f>
        <v>0</v>
      </c>
      <c r="AB27" s="10"/>
      <c r="AC27" s="7">
        <f>(AB27)*2</f>
        <v>0</v>
      </c>
      <c r="AD27" s="3"/>
      <c r="AE27" s="3"/>
      <c r="AF27" s="3"/>
      <c r="AG27" s="3"/>
      <c r="AH27" s="5"/>
      <c r="AI27" s="11">
        <f>SUM(AB27:AH27)-AB27</f>
        <v>0</v>
      </c>
      <c r="AJ27" s="19"/>
      <c r="AK27" s="7">
        <f>AJ27*2</f>
        <v>0</v>
      </c>
      <c r="AL27" s="24"/>
      <c r="AM27" s="24"/>
      <c r="AN27" s="24"/>
      <c r="AO27" s="7"/>
      <c r="AP27" s="24"/>
      <c r="AQ27" s="11">
        <f>SUM(AJ27:AP27)-AJ27</f>
        <v>0</v>
      </c>
      <c r="AR27" s="19">
        <v>617</v>
      </c>
      <c r="AS27" s="7">
        <f>AR27*2</f>
        <v>1234</v>
      </c>
      <c r="AT27" s="3"/>
      <c r="AU27" s="3"/>
      <c r="AV27" s="24">
        <v>10</v>
      </c>
      <c r="AW27" s="7">
        <v>130</v>
      </c>
      <c r="AX27" s="24"/>
      <c r="AY27" s="11">
        <f>SUM(AR27:AX27)-AR27</f>
        <v>1374</v>
      </c>
      <c r="AZ27" s="10"/>
      <c r="BA27" s="7">
        <f>AZ27*2</f>
        <v>0</v>
      </c>
      <c r="BB27" s="3"/>
      <c r="BC27" s="3"/>
      <c r="BD27" s="3"/>
      <c r="BE27" s="3"/>
      <c r="BF27" s="3"/>
      <c r="BG27" s="11">
        <f>SUM(AZ27:BF27)-AZ27</f>
        <v>0</v>
      </c>
      <c r="BH27" s="10"/>
      <c r="BI27" s="7">
        <f>BH27*2</f>
        <v>0</v>
      </c>
      <c r="BJ27" s="3"/>
      <c r="BK27" s="3"/>
      <c r="BL27" s="3"/>
      <c r="BM27" s="3"/>
      <c r="BN27" s="3"/>
      <c r="BO27" s="11">
        <f>SUM(BH27:BN27)-BH27</f>
        <v>0</v>
      </c>
      <c r="BP27" s="10"/>
      <c r="BQ27" s="7">
        <f>BP27*2.1</f>
        <v>0</v>
      </c>
      <c r="BR27" s="3"/>
      <c r="BS27" s="3"/>
      <c r="BT27" s="3"/>
      <c r="BU27" s="3"/>
      <c r="BV27" s="3"/>
      <c r="BW27" s="11">
        <f>SUM(BP27:BV27)-BP27</f>
        <v>0</v>
      </c>
      <c r="BX27" s="10"/>
      <c r="BY27" s="7">
        <f>BX27*2.1</f>
        <v>0</v>
      </c>
      <c r="BZ27" s="3"/>
      <c r="CA27" s="3"/>
      <c r="CB27" s="3"/>
      <c r="CC27" s="3"/>
      <c r="CD27" s="3"/>
      <c r="CE27" s="11">
        <f>SUM(BX27:CD27)-BX27</f>
        <v>0</v>
      </c>
      <c r="CF27" s="10"/>
      <c r="CG27" s="7">
        <f>CF27*2.1</f>
        <v>0</v>
      </c>
      <c r="CH27" s="3"/>
      <c r="CI27" s="3"/>
      <c r="CJ27" s="3"/>
      <c r="CK27" s="3"/>
      <c r="CL27" s="3"/>
      <c r="CM27" s="11">
        <f>SUM(CF27:CL27)-CF27</f>
        <v>0</v>
      </c>
      <c r="CN27" s="60">
        <f>AVERAGE(DC27:DG27)</f>
        <v>274.8</v>
      </c>
      <c r="CO27" s="77">
        <v>15</v>
      </c>
      <c r="CP27" s="2"/>
      <c r="CQ27" s="6">
        <f t="shared" si="22"/>
        <v>0</v>
      </c>
      <c r="CR27" s="6">
        <f t="shared" si="1"/>
        <v>0</v>
      </c>
      <c r="CS27" s="6">
        <f t="shared" si="8"/>
        <v>0</v>
      </c>
      <c r="CT27" s="6">
        <f t="shared" si="9"/>
        <v>0</v>
      </c>
      <c r="CU27" s="6">
        <f t="shared" si="10"/>
        <v>0</v>
      </c>
      <c r="CV27" s="6">
        <f t="shared" si="11"/>
        <v>1374</v>
      </c>
      <c r="CW27" s="6">
        <f t="shared" si="12"/>
        <v>0</v>
      </c>
      <c r="CX27" s="6">
        <f t="shared" si="13"/>
        <v>0</v>
      </c>
      <c r="CY27" s="6">
        <f t="shared" si="14"/>
        <v>0</v>
      </c>
      <c r="CZ27" s="6">
        <f t="shared" si="15"/>
        <v>0</v>
      </c>
      <c r="DA27" s="6">
        <f t="shared" si="16"/>
        <v>0</v>
      </c>
      <c r="DC27" s="6">
        <f t="shared" si="17"/>
        <v>1374</v>
      </c>
      <c r="DD27" s="6">
        <f t="shared" si="18"/>
        <v>0</v>
      </c>
      <c r="DE27" s="6">
        <f t="shared" si="19"/>
        <v>0</v>
      </c>
      <c r="DF27" s="6">
        <f t="shared" si="20"/>
        <v>0</v>
      </c>
      <c r="DG27" s="6">
        <f t="shared" si="21"/>
        <v>0</v>
      </c>
    </row>
    <row r="28" spans="1:111">
      <c r="A28" s="21" t="s">
        <v>140</v>
      </c>
      <c r="B28" s="109">
        <v>1976</v>
      </c>
      <c r="C28" s="23" t="s">
        <v>66</v>
      </c>
      <c r="D28" s="10">
        <v>564</v>
      </c>
      <c r="E28" s="7">
        <f>D28*2.1</f>
        <v>1184.4000000000001</v>
      </c>
      <c r="F28" s="3"/>
      <c r="G28" s="3"/>
      <c r="H28" s="3">
        <v>20</v>
      </c>
      <c r="I28" s="3">
        <v>150</v>
      </c>
      <c r="J28" s="3"/>
      <c r="K28" s="11">
        <f>SUM(D28:J28)-D28</f>
        <v>1354.4</v>
      </c>
      <c r="L28" s="10"/>
      <c r="M28" s="7">
        <f>L28*2.1</f>
        <v>0</v>
      </c>
      <c r="N28" s="3"/>
      <c r="O28" s="3"/>
      <c r="P28" s="3"/>
      <c r="Q28" s="3"/>
      <c r="R28" s="3"/>
      <c r="S28" s="11">
        <f>SUM(L28:R28)-L28</f>
        <v>0</v>
      </c>
      <c r="T28" s="19"/>
      <c r="U28" s="7">
        <f>T28*2</f>
        <v>0</v>
      </c>
      <c r="V28" s="24"/>
      <c r="W28" s="24"/>
      <c r="X28" s="24"/>
      <c r="Y28" s="7"/>
      <c r="Z28" s="24"/>
      <c r="AA28" s="11">
        <f>SUM(T28:Z28)-T28</f>
        <v>0</v>
      </c>
      <c r="AB28" s="10"/>
      <c r="AC28" s="7">
        <f>(AB28)*2</f>
        <v>0</v>
      </c>
      <c r="AD28" s="3"/>
      <c r="AE28" s="3"/>
      <c r="AF28" s="3"/>
      <c r="AG28" s="3"/>
      <c r="AH28" s="5"/>
      <c r="AI28" s="11">
        <f>SUM(AB28:AH28)-AB28</f>
        <v>0</v>
      </c>
      <c r="AJ28" s="19"/>
      <c r="AK28" s="7">
        <f>AJ28*2</f>
        <v>0</v>
      </c>
      <c r="AL28" s="24"/>
      <c r="AM28" s="24"/>
      <c r="AN28" s="24"/>
      <c r="AO28" s="7"/>
      <c r="AP28" s="24"/>
      <c r="AQ28" s="11">
        <f>SUM(AJ28:AP28)-AJ28</f>
        <v>0</v>
      </c>
      <c r="AR28" s="19"/>
      <c r="AS28" s="7">
        <f>AR28*2</f>
        <v>0</v>
      </c>
      <c r="AT28" s="3"/>
      <c r="AU28" s="3"/>
      <c r="AV28" s="24"/>
      <c r="AW28" s="7"/>
      <c r="AX28" s="24"/>
      <c r="AY28" s="11">
        <f>SUM(AR28:AX28)-AR28</f>
        <v>0</v>
      </c>
      <c r="AZ28" s="10"/>
      <c r="BA28" s="7">
        <f>AZ28*2</f>
        <v>0</v>
      </c>
      <c r="BB28" s="3"/>
      <c r="BC28" s="3"/>
      <c r="BD28" s="3"/>
      <c r="BE28" s="3"/>
      <c r="BF28" s="3"/>
      <c r="BG28" s="11">
        <f>SUM(AZ28:BF28)-AZ28</f>
        <v>0</v>
      </c>
      <c r="BH28" s="10"/>
      <c r="BI28" s="7">
        <f>BH28*2</f>
        <v>0</v>
      </c>
      <c r="BJ28" s="3"/>
      <c r="BK28" s="3"/>
      <c r="BL28" s="3"/>
      <c r="BM28" s="3"/>
      <c r="BN28" s="3"/>
      <c r="BO28" s="11">
        <f>SUM(BH28:BN28)-BH28</f>
        <v>0</v>
      </c>
      <c r="BP28" s="10"/>
      <c r="BQ28" s="7">
        <f>BP28*2.1</f>
        <v>0</v>
      </c>
      <c r="BR28" s="3"/>
      <c r="BS28" s="3"/>
      <c r="BT28" s="3"/>
      <c r="BU28" s="3"/>
      <c r="BV28" s="3"/>
      <c r="BW28" s="11">
        <f>SUM(BP28:BV28)-BP28</f>
        <v>0</v>
      </c>
      <c r="BX28" s="10"/>
      <c r="BY28" s="7">
        <f>BX28*2.1</f>
        <v>0</v>
      </c>
      <c r="BZ28" s="3"/>
      <c r="CA28" s="3"/>
      <c r="CB28" s="3"/>
      <c r="CC28" s="3"/>
      <c r="CD28" s="3"/>
      <c r="CE28" s="11">
        <f>SUM(BX28:CD28)-BX28</f>
        <v>0</v>
      </c>
      <c r="CF28" s="10"/>
      <c r="CG28" s="7">
        <f>CF28*2.1</f>
        <v>0</v>
      </c>
      <c r="CH28" s="3"/>
      <c r="CI28" s="3"/>
      <c r="CJ28" s="3"/>
      <c r="CK28" s="3"/>
      <c r="CL28" s="3"/>
      <c r="CM28" s="11">
        <f>SUM(CF28:CL28)-CF28</f>
        <v>0</v>
      </c>
      <c r="CN28" s="60">
        <f>AVERAGE(DC28:DG28)</f>
        <v>270.88</v>
      </c>
      <c r="CO28" s="77">
        <v>18</v>
      </c>
      <c r="CP28" s="2"/>
      <c r="CQ28" s="6">
        <f t="shared" si="22"/>
        <v>1354.4</v>
      </c>
      <c r="CR28" s="6">
        <f t="shared" si="1"/>
        <v>0</v>
      </c>
      <c r="CS28" s="6">
        <f t="shared" si="8"/>
        <v>0</v>
      </c>
      <c r="CT28" s="6">
        <f t="shared" si="9"/>
        <v>0</v>
      </c>
      <c r="CU28" s="6">
        <f t="shared" si="10"/>
        <v>0</v>
      </c>
      <c r="CV28" s="6">
        <f t="shared" si="11"/>
        <v>0</v>
      </c>
      <c r="CW28" s="6">
        <f t="shared" si="12"/>
        <v>0</v>
      </c>
      <c r="CX28" s="6">
        <f t="shared" si="13"/>
        <v>0</v>
      </c>
      <c r="CY28" s="6">
        <f t="shared" si="14"/>
        <v>0</v>
      </c>
      <c r="CZ28" s="6">
        <f t="shared" si="15"/>
        <v>0</v>
      </c>
      <c r="DA28" s="6">
        <f t="shared" si="16"/>
        <v>0</v>
      </c>
      <c r="DC28" s="6">
        <f t="shared" si="17"/>
        <v>1354.4</v>
      </c>
      <c r="DD28" s="6">
        <f t="shared" si="18"/>
        <v>0</v>
      </c>
      <c r="DE28" s="6">
        <f t="shared" si="19"/>
        <v>0</v>
      </c>
      <c r="DF28" s="6">
        <f t="shared" si="20"/>
        <v>0</v>
      </c>
      <c r="DG28" s="6">
        <f t="shared" si="21"/>
        <v>0</v>
      </c>
    </row>
    <row r="29" spans="1:111">
      <c r="A29" s="21" t="s">
        <v>224</v>
      </c>
      <c r="B29" s="109"/>
      <c r="C29" s="23" t="s">
        <v>209</v>
      </c>
      <c r="D29" s="10"/>
      <c r="E29" s="7">
        <f>D29*2.1</f>
        <v>0</v>
      </c>
      <c r="F29" s="3"/>
      <c r="G29" s="3"/>
      <c r="H29" s="3"/>
      <c r="I29" s="3"/>
      <c r="J29" s="3"/>
      <c r="K29" s="11">
        <f>SUM(D29:J29)-D29</f>
        <v>0</v>
      </c>
      <c r="L29" s="10"/>
      <c r="M29" s="7">
        <f>L29*2.1</f>
        <v>0</v>
      </c>
      <c r="N29" s="3"/>
      <c r="O29" s="3"/>
      <c r="P29" s="3"/>
      <c r="Q29" s="3"/>
      <c r="R29" s="3"/>
      <c r="S29" s="11">
        <f>SUM(L29:R29)-L29</f>
        <v>0</v>
      </c>
      <c r="T29" s="19"/>
      <c r="U29" s="7">
        <f>T29*2</f>
        <v>0</v>
      </c>
      <c r="V29" s="24"/>
      <c r="W29" s="24"/>
      <c r="X29" s="24"/>
      <c r="Y29" s="7"/>
      <c r="Z29" s="24"/>
      <c r="AA29" s="11">
        <f>SUM(T29:Z29)-T29</f>
        <v>0</v>
      </c>
      <c r="AB29" s="10"/>
      <c r="AC29" s="7">
        <f>(AB29)*2</f>
        <v>0</v>
      </c>
      <c r="AD29" s="3"/>
      <c r="AE29" s="3"/>
      <c r="AF29" s="3"/>
      <c r="AG29" s="3"/>
      <c r="AH29" s="5"/>
      <c r="AI29" s="11">
        <f>SUM(AB29:AH29)-AB29</f>
        <v>0</v>
      </c>
      <c r="AJ29" s="19">
        <v>572</v>
      </c>
      <c r="AK29" s="7">
        <f>AJ29*2</f>
        <v>1144</v>
      </c>
      <c r="AL29" s="24"/>
      <c r="AM29" s="24"/>
      <c r="AN29" s="24">
        <v>80</v>
      </c>
      <c r="AO29" s="7">
        <v>90</v>
      </c>
      <c r="AP29" s="24"/>
      <c r="AQ29" s="11">
        <f>SUM(AJ29:AP29)-AJ29</f>
        <v>1314</v>
      </c>
      <c r="AR29" s="19"/>
      <c r="AS29" s="7">
        <f>AR29*2</f>
        <v>0</v>
      </c>
      <c r="AT29" s="3"/>
      <c r="AU29" s="3"/>
      <c r="AV29" s="24"/>
      <c r="AW29" s="7"/>
      <c r="AX29" s="24"/>
      <c r="AY29" s="11">
        <f>SUM(AR29:AX29)-AR29</f>
        <v>0</v>
      </c>
      <c r="AZ29" s="10"/>
      <c r="BA29" s="7">
        <f>AZ29*2</f>
        <v>0</v>
      </c>
      <c r="BB29" s="3"/>
      <c r="BC29" s="3"/>
      <c r="BD29" s="3"/>
      <c r="BE29" s="3"/>
      <c r="BF29" s="3"/>
      <c r="BG29" s="11">
        <f>SUM(AZ29:BF29)-AZ29</f>
        <v>0</v>
      </c>
      <c r="BH29" s="10"/>
      <c r="BI29" s="7">
        <f>BH29*2</f>
        <v>0</v>
      </c>
      <c r="BJ29" s="3"/>
      <c r="BK29" s="3"/>
      <c r="BL29" s="3"/>
      <c r="BM29" s="3"/>
      <c r="BN29" s="3"/>
      <c r="BO29" s="11">
        <f>SUM(BH29:BN29)-BH29</f>
        <v>0</v>
      </c>
      <c r="BP29" s="10"/>
      <c r="BQ29" s="7">
        <f>BP29*2.1</f>
        <v>0</v>
      </c>
      <c r="BR29" s="3"/>
      <c r="BS29" s="3"/>
      <c r="BT29" s="3"/>
      <c r="BU29" s="3"/>
      <c r="BV29" s="3"/>
      <c r="BW29" s="11">
        <f>SUM(BP29:BV29)-BP29</f>
        <v>0</v>
      </c>
      <c r="BX29" s="10"/>
      <c r="BY29" s="7">
        <f>BX29*2.1</f>
        <v>0</v>
      </c>
      <c r="BZ29" s="3"/>
      <c r="CA29" s="3"/>
      <c r="CB29" s="3"/>
      <c r="CC29" s="3"/>
      <c r="CD29" s="3"/>
      <c r="CE29" s="11">
        <f>SUM(BX29:CD29)-BX29</f>
        <v>0</v>
      </c>
      <c r="CF29" s="10"/>
      <c r="CG29" s="7">
        <f>CF29*2.1</f>
        <v>0</v>
      </c>
      <c r="CH29" s="3"/>
      <c r="CI29" s="3"/>
      <c r="CJ29" s="3"/>
      <c r="CK29" s="3"/>
      <c r="CL29" s="3"/>
      <c r="CM29" s="11">
        <f>SUM(CF29:CL29)-CF29</f>
        <v>0</v>
      </c>
      <c r="CN29" s="60">
        <f>AVERAGE(DC29:DG29)</f>
        <v>262.8</v>
      </c>
      <c r="CO29" s="77">
        <v>16</v>
      </c>
      <c r="CP29" s="2"/>
      <c r="CQ29" s="6">
        <f t="shared" si="22"/>
        <v>0</v>
      </c>
      <c r="CR29" s="6">
        <f t="shared" si="1"/>
        <v>0</v>
      </c>
      <c r="CS29" s="6">
        <f t="shared" si="8"/>
        <v>0</v>
      </c>
      <c r="CT29" s="6">
        <f t="shared" si="9"/>
        <v>0</v>
      </c>
      <c r="CU29" s="6">
        <f t="shared" si="10"/>
        <v>1314</v>
      </c>
      <c r="CV29" s="6">
        <f t="shared" si="11"/>
        <v>0</v>
      </c>
      <c r="CW29" s="6">
        <f t="shared" si="12"/>
        <v>0</v>
      </c>
      <c r="CX29" s="6">
        <f t="shared" si="13"/>
        <v>0</v>
      </c>
      <c r="CY29" s="6">
        <f t="shared" si="14"/>
        <v>0</v>
      </c>
      <c r="CZ29" s="6">
        <f t="shared" si="15"/>
        <v>0</v>
      </c>
      <c r="DA29" s="6">
        <f t="shared" si="16"/>
        <v>0</v>
      </c>
      <c r="DC29" s="6">
        <f t="shared" si="17"/>
        <v>1314</v>
      </c>
      <c r="DD29" s="6">
        <f t="shared" si="18"/>
        <v>0</v>
      </c>
      <c r="DE29" s="6">
        <f t="shared" si="19"/>
        <v>0</v>
      </c>
      <c r="DF29" s="6">
        <f t="shared" si="20"/>
        <v>0</v>
      </c>
      <c r="DG29" s="6">
        <f t="shared" si="21"/>
        <v>0</v>
      </c>
    </row>
    <row r="30" spans="1:111">
      <c r="A30" s="21" t="s">
        <v>51</v>
      </c>
      <c r="B30" s="109">
        <v>1974</v>
      </c>
      <c r="C30" s="23" t="s">
        <v>49</v>
      </c>
      <c r="D30" s="10">
        <v>547</v>
      </c>
      <c r="E30" s="7">
        <f>D30*2.1</f>
        <v>1148.7</v>
      </c>
      <c r="F30" s="3"/>
      <c r="G30" s="3"/>
      <c r="H30" s="3"/>
      <c r="I30" s="3">
        <v>150</v>
      </c>
      <c r="J30" s="3"/>
      <c r="K30" s="11">
        <f>SUM(D30:J30)-D30</f>
        <v>1298.7</v>
      </c>
      <c r="L30" s="10"/>
      <c r="M30" s="7">
        <f>L30*2.1</f>
        <v>0</v>
      </c>
      <c r="N30" s="3"/>
      <c r="O30" s="3"/>
      <c r="P30" s="3"/>
      <c r="Q30" s="3"/>
      <c r="R30" s="3"/>
      <c r="S30" s="11">
        <f>SUM(L30:R30)-L30</f>
        <v>0</v>
      </c>
      <c r="T30" s="19"/>
      <c r="U30" s="7">
        <f>T30*2</f>
        <v>0</v>
      </c>
      <c r="V30" s="24"/>
      <c r="W30" s="24"/>
      <c r="X30" s="24"/>
      <c r="Y30" s="7"/>
      <c r="Z30" s="24"/>
      <c r="AA30" s="11">
        <f>SUM(T30:Z30)-T30</f>
        <v>0</v>
      </c>
      <c r="AB30" s="10"/>
      <c r="AC30" s="7">
        <f>(AB30)*2</f>
        <v>0</v>
      </c>
      <c r="AD30" s="3"/>
      <c r="AE30" s="3"/>
      <c r="AF30" s="3"/>
      <c r="AG30" s="3"/>
      <c r="AH30" s="5"/>
      <c r="AI30" s="11">
        <f>SUM(AB30:AH30)-AB30</f>
        <v>0</v>
      </c>
      <c r="AJ30" s="19"/>
      <c r="AK30" s="7">
        <f>AJ30*2</f>
        <v>0</v>
      </c>
      <c r="AL30" s="24"/>
      <c r="AM30" s="24"/>
      <c r="AN30" s="24"/>
      <c r="AO30" s="7"/>
      <c r="AP30" s="24"/>
      <c r="AQ30" s="11">
        <f>SUM(AJ30:AP30)-AJ30</f>
        <v>0</v>
      </c>
      <c r="AR30" s="19"/>
      <c r="AS30" s="7">
        <f>AR30*2</f>
        <v>0</v>
      </c>
      <c r="AT30" s="3"/>
      <c r="AU30" s="3"/>
      <c r="AV30" s="24"/>
      <c r="AW30" s="7"/>
      <c r="AX30" s="24"/>
      <c r="AY30" s="11">
        <f>SUM(AR30:AX30)-AR30</f>
        <v>0</v>
      </c>
      <c r="AZ30" s="10"/>
      <c r="BA30" s="7">
        <f>AZ30*2</f>
        <v>0</v>
      </c>
      <c r="BB30" s="3"/>
      <c r="BC30" s="3"/>
      <c r="BD30" s="3"/>
      <c r="BE30" s="3"/>
      <c r="BF30" s="3"/>
      <c r="BG30" s="11">
        <f>SUM(AZ30:BF30)-AZ30</f>
        <v>0</v>
      </c>
      <c r="BH30" s="10"/>
      <c r="BI30" s="7">
        <f>BH30*2</f>
        <v>0</v>
      </c>
      <c r="BJ30" s="3"/>
      <c r="BK30" s="3"/>
      <c r="BL30" s="3"/>
      <c r="BM30" s="3"/>
      <c r="BN30" s="3"/>
      <c r="BO30" s="11">
        <f>SUM(BH30:BN30)-BH30</f>
        <v>0</v>
      </c>
      <c r="BP30" s="10"/>
      <c r="BQ30" s="7">
        <f>BP30*2.1</f>
        <v>0</v>
      </c>
      <c r="BR30" s="3"/>
      <c r="BS30" s="3"/>
      <c r="BT30" s="3"/>
      <c r="BU30" s="3"/>
      <c r="BV30" s="3"/>
      <c r="BW30" s="11">
        <f>SUM(BP30:BV30)-BP30</f>
        <v>0</v>
      </c>
      <c r="BX30" s="10"/>
      <c r="BY30" s="7">
        <f>BX30*2.1</f>
        <v>0</v>
      </c>
      <c r="BZ30" s="3"/>
      <c r="CA30" s="3"/>
      <c r="CB30" s="3"/>
      <c r="CC30" s="3"/>
      <c r="CD30" s="3"/>
      <c r="CE30" s="11">
        <f>SUM(BX30:CD30)-BX30</f>
        <v>0</v>
      </c>
      <c r="CF30" s="10"/>
      <c r="CG30" s="7">
        <f>CF30*2.1</f>
        <v>0</v>
      </c>
      <c r="CH30" s="3"/>
      <c r="CI30" s="3"/>
      <c r="CJ30" s="3"/>
      <c r="CK30" s="3"/>
      <c r="CL30" s="3"/>
      <c r="CM30" s="11">
        <f>SUM(CF30:CL30)-CF30</f>
        <v>0</v>
      </c>
      <c r="CN30" s="60">
        <f>AVERAGE(DC30:DG30)</f>
        <v>259.74</v>
      </c>
      <c r="CO30" s="77">
        <v>17</v>
      </c>
      <c r="CP30" s="2"/>
      <c r="CQ30" s="6">
        <f t="shared" si="22"/>
        <v>1298.7</v>
      </c>
      <c r="CR30" s="6">
        <f t="shared" si="1"/>
        <v>0</v>
      </c>
      <c r="CS30" s="6">
        <f t="shared" si="8"/>
        <v>0</v>
      </c>
      <c r="CT30" s="6">
        <f t="shared" si="9"/>
        <v>0</v>
      </c>
      <c r="CU30" s="6">
        <f t="shared" si="10"/>
        <v>0</v>
      </c>
      <c r="CV30" s="6">
        <f t="shared" si="11"/>
        <v>0</v>
      </c>
      <c r="CW30" s="6">
        <f t="shared" si="12"/>
        <v>0</v>
      </c>
      <c r="CX30" s="6">
        <f t="shared" si="13"/>
        <v>0</v>
      </c>
      <c r="CY30" s="6">
        <f t="shared" si="14"/>
        <v>0</v>
      </c>
      <c r="CZ30" s="6">
        <f t="shared" si="15"/>
        <v>0</v>
      </c>
      <c r="DA30" s="6">
        <f t="shared" si="16"/>
        <v>0</v>
      </c>
      <c r="DC30" s="6">
        <f t="shared" si="17"/>
        <v>1298.7</v>
      </c>
      <c r="DD30" s="6">
        <f t="shared" si="18"/>
        <v>0</v>
      </c>
      <c r="DE30" s="6">
        <f t="shared" si="19"/>
        <v>0</v>
      </c>
      <c r="DF30" s="6">
        <f t="shared" si="20"/>
        <v>0</v>
      </c>
      <c r="DG30" s="6">
        <f t="shared" si="21"/>
        <v>0</v>
      </c>
    </row>
    <row r="31" spans="1:111">
      <c r="A31" s="21" t="s">
        <v>193</v>
      </c>
      <c r="B31" s="109"/>
      <c r="C31" s="23" t="s">
        <v>49</v>
      </c>
      <c r="D31" s="10">
        <v>534</v>
      </c>
      <c r="E31" s="7">
        <f>D31*2.1</f>
        <v>1121.4000000000001</v>
      </c>
      <c r="F31" s="3"/>
      <c r="G31" s="3"/>
      <c r="H31" s="3"/>
      <c r="I31" s="3">
        <v>150</v>
      </c>
      <c r="J31" s="3"/>
      <c r="K31" s="11">
        <f>SUM(D31:J31)-D31</f>
        <v>1271.4000000000001</v>
      </c>
      <c r="L31" s="10"/>
      <c r="M31" s="7">
        <f>L31*2.1</f>
        <v>0</v>
      </c>
      <c r="N31" s="3"/>
      <c r="O31" s="3"/>
      <c r="P31" s="3"/>
      <c r="Q31" s="3"/>
      <c r="R31" s="3"/>
      <c r="S31" s="11">
        <f>SUM(L31:R31)-L31</f>
        <v>0</v>
      </c>
      <c r="T31" s="19"/>
      <c r="U31" s="7">
        <f>T31*2</f>
        <v>0</v>
      </c>
      <c r="V31" s="24"/>
      <c r="W31" s="24"/>
      <c r="X31" s="24"/>
      <c r="Y31" s="7"/>
      <c r="Z31" s="24"/>
      <c r="AA31" s="11">
        <f>SUM(T31:Z31)-T31</f>
        <v>0</v>
      </c>
      <c r="AB31" s="10"/>
      <c r="AC31" s="7">
        <f>(AB31)*2</f>
        <v>0</v>
      </c>
      <c r="AD31" s="3"/>
      <c r="AE31" s="3"/>
      <c r="AF31" s="3"/>
      <c r="AG31" s="3"/>
      <c r="AH31" s="5"/>
      <c r="AI31" s="11">
        <f>SUM(AB31:AH31)-AB31</f>
        <v>0</v>
      </c>
      <c r="AJ31" s="19"/>
      <c r="AK31" s="7">
        <f>AJ31*2</f>
        <v>0</v>
      </c>
      <c r="AL31" s="24"/>
      <c r="AM31" s="24"/>
      <c r="AN31" s="24"/>
      <c r="AO31" s="7"/>
      <c r="AP31" s="24"/>
      <c r="AQ31" s="11">
        <f>SUM(AJ31:AP31)-AJ31</f>
        <v>0</v>
      </c>
      <c r="AR31" s="19"/>
      <c r="AS31" s="7">
        <f>AR31*2</f>
        <v>0</v>
      </c>
      <c r="AT31" s="3"/>
      <c r="AU31" s="3"/>
      <c r="AV31" s="24"/>
      <c r="AW31" s="7"/>
      <c r="AX31" s="24"/>
      <c r="AY31" s="11">
        <f>SUM(AR31:AX31)-AR31</f>
        <v>0</v>
      </c>
      <c r="AZ31" s="10"/>
      <c r="BA31" s="7">
        <f>AZ31*2</f>
        <v>0</v>
      </c>
      <c r="BB31" s="3"/>
      <c r="BC31" s="3"/>
      <c r="BD31" s="3"/>
      <c r="BE31" s="3"/>
      <c r="BF31" s="3"/>
      <c r="BG31" s="11">
        <f>SUM(AZ31:BF31)-AZ31</f>
        <v>0</v>
      </c>
      <c r="BH31" s="10"/>
      <c r="BI31" s="7">
        <f>BH31*2</f>
        <v>0</v>
      </c>
      <c r="BJ31" s="3"/>
      <c r="BK31" s="3"/>
      <c r="BL31" s="3"/>
      <c r="BM31" s="3"/>
      <c r="BN31" s="3"/>
      <c r="BO31" s="11">
        <f>SUM(BH31:BN31)-BH31</f>
        <v>0</v>
      </c>
      <c r="BP31" s="10"/>
      <c r="BQ31" s="7">
        <f>BP31*2.1</f>
        <v>0</v>
      </c>
      <c r="BR31" s="3"/>
      <c r="BS31" s="3"/>
      <c r="BT31" s="3"/>
      <c r="BU31" s="3"/>
      <c r="BV31" s="3"/>
      <c r="BW31" s="11">
        <f>SUM(BP31:BV31)-BP31</f>
        <v>0</v>
      </c>
      <c r="BX31" s="10"/>
      <c r="BY31" s="7">
        <f>BX31*2.1</f>
        <v>0</v>
      </c>
      <c r="BZ31" s="3"/>
      <c r="CA31" s="3"/>
      <c r="CB31" s="3"/>
      <c r="CC31" s="3"/>
      <c r="CD31" s="3"/>
      <c r="CE31" s="11">
        <f>SUM(BX31:CD31)-BX31</f>
        <v>0</v>
      </c>
      <c r="CF31" s="10"/>
      <c r="CG31" s="7">
        <f>CF31*2.1</f>
        <v>0</v>
      </c>
      <c r="CH31" s="3"/>
      <c r="CI31" s="3"/>
      <c r="CJ31" s="3"/>
      <c r="CK31" s="3"/>
      <c r="CL31" s="3"/>
      <c r="CM31" s="11">
        <f>SUM(CF31:CL31)-CF31</f>
        <v>0</v>
      </c>
      <c r="CN31" s="60">
        <f>AVERAGE(DC31:DG31)</f>
        <v>254.28000000000003</v>
      </c>
      <c r="CO31" s="77">
        <v>19</v>
      </c>
      <c r="CP31" s="2"/>
      <c r="CQ31" s="6">
        <f t="shared" si="22"/>
        <v>1271.4000000000001</v>
      </c>
      <c r="CR31" s="6">
        <f t="shared" si="1"/>
        <v>0</v>
      </c>
      <c r="CS31" s="6">
        <f t="shared" si="8"/>
        <v>0</v>
      </c>
      <c r="CT31" s="6">
        <f t="shared" si="9"/>
        <v>0</v>
      </c>
      <c r="CU31" s="6">
        <f t="shared" si="10"/>
        <v>0</v>
      </c>
      <c r="CV31" s="6">
        <f t="shared" si="11"/>
        <v>0</v>
      </c>
      <c r="CW31" s="6">
        <f t="shared" si="12"/>
        <v>0</v>
      </c>
      <c r="CX31" s="6">
        <f t="shared" si="13"/>
        <v>0</v>
      </c>
      <c r="CY31" s="6">
        <f t="shared" si="14"/>
        <v>0</v>
      </c>
      <c r="CZ31" s="6">
        <f t="shared" si="15"/>
        <v>0</v>
      </c>
      <c r="DA31" s="6">
        <f t="shared" si="16"/>
        <v>0</v>
      </c>
      <c r="DC31" s="6">
        <f t="shared" si="17"/>
        <v>1271.4000000000001</v>
      </c>
      <c r="DD31" s="6">
        <f t="shared" si="18"/>
        <v>0</v>
      </c>
      <c r="DE31" s="6">
        <f t="shared" si="19"/>
        <v>0</v>
      </c>
      <c r="DF31" s="6">
        <f t="shared" si="20"/>
        <v>0</v>
      </c>
      <c r="DG31" s="6">
        <f t="shared" si="21"/>
        <v>0</v>
      </c>
    </row>
    <row r="32" spans="1:111">
      <c r="A32" s="21" t="s">
        <v>171</v>
      </c>
      <c r="B32" s="109">
        <v>1970</v>
      </c>
      <c r="C32" s="23" t="s">
        <v>66</v>
      </c>
      <c r="D32" s="10"/>
      <c r="E32" s="7">
        <f>D32*2.1</f>
        <v>0</v>
      </c>
      <c r="F32" s="3"/>
      <c r="G32" s="3"/>
      <c r="H32" s="3"/>
      <c r="I32" s="3"/>
      <c r="J32" s="3"/>
      <c r="K32" s="11">
        <f>SUM(D32:J32)-D32</f>
        <v>0</v>
      </c>
      <c r="L32" s="10"/>
      <c r="M32" s="7">
        <f>L32*2.1</f>
        <v>0</v>
      </c>
      <c r="N32" s="3"/>
      <c r="O32" s="3"/>
      <c r="P32" s="3"/>
      <c r="Q32" s="3"/>
      <c r="R32" s="3"/>
      <c r="S32" s="11">
        <f>SUM(L32:R32)-L32</f>
        <v>0</v>
      </c>
      <c r="T32" s="19"/>
      <c r="U32" s="7">
        <f>T32*2</f>
        <v>0</v>
      </c>
      <c r="V32" s="24"/>
      <c r="W32" s="24"/>
      <c r="X32" s="24"/>
      <c r="Y32" s="7"/>
      <c r="Z32" s="24"/>
      <c r="AA32" s="11">
        <f>SUM(T32:Z32)-T32</f>
        <v>0</v>
      </c>
      <c r="AB32" s="10"/>
      <c r="AC32" s="7">
        <f>(AB32)*2</f>
        <v>0</v>
      </c>
      <c r="AD32" s="3"/>
      <c r="AE32" s="3"/>
      <c r="AF32" s="3"/>
      <c r="AG32" s="3"/>
      <c r="AH32" s="5"/>
      <c r="AI32" s="11">
        <f>SUM(AB32:AH32)-AB32</f>
        <v>0</v>
      </c>
      <c r="AJ32" s="19"/>
      <c r="AK32" s="7">
        <f>AJ32*2</f>
        <v>0</v>
      </c>
      <c r="AL32" s="24"/>
      <c r="AM32" s="24"/>
      <c r="AN32" s="24"/>
      <c r="AO32" s="7"/>
      <c r="AP32" s="24"/>
      <c r="AQ32" s="11">
        <f>SUM(AJ32:AP32)-AJ32</f>
        <v>0</v>
      </c>
      <c r="AR32" s="19">
        <v>549</v>
      </c>
      <c r="AS32" s="7">
        <f>AR32*2</f>
        <v>1098</v>
      </c>
      <c r="AT32" s="3"/>
      <c r="AU32" s="3"/>
      <c r="AV32" s="24"/>
      <c r="AW32" s="7">
        <v>130</v>
      </c>
      <c r="AX32" s="24"/>
      <c r="AY32" s="11">
        <f>SUM(AR32:AX32)-AR32</f>
        <v>1228</v>
      </c>
      <c r="AZ32" s="10"/>
      <c r="BA32" s="7">
        <f>AZ32*2</f>
        <v>0</v>
      </c>
      <c r="BB32" s="3"/>
      <c r="BC32" s="3"/>
      <c r="BD32" s="3"/>
      <c r="BE32" s="3"/>
      <c r="BF32" s="3"/>
      <c r="BG32" s="11">
        <f>SUM(AZ32:BF32)-AZ32</f>
        <v>0</v>
      </c>
      <c r="BH32" s="10"/>
      <c r="BI32" s="7">
        <f>BH32*2</f>
        <v>0</v>
      </c>
      <c r="BJ32" s="3"/>
      <c r="BK32" s="3"/>
      <c r="BL32" s="3"/>
      <c r="BM32" s="3"/>
      <c r="BN32" s="3"/>
      <c r="BO32" s="11">
        <f>SUM(BH32:BN32)-BH32</f>
        <v>0</v>
      </c>
      <c r="BP32" s="10"/>
      <c r="BQ32" s="7">
        <f>BP32*2.1</f>
        <v>0</v>
      </c>
      <c r="BR32" s="3"/>
      <c r="BS32" s="3"/>
      <c r="BT32" s="3"/>
      <c r="BU32" s="3"/>
      <c r="BV32" s="3"/>
      <c r="BW32" s="11">
        <f>SUM(BP32:BV32)-BP32</f>
        <v>0</v>
      </c>
      <c r="BX32" s="10"/>
      <c r="BY32" s="7">
        <f>BX32*2.1</f>
        <v>0</v>
      </c>
      <c r="BZ32" s="3"/>
      <c r="CA32" s="3"/>
      <c r="CB32" s="3"/>
      <c r="CC32" s="3"/>
      <c r="CD32" s="3"/>
      <c r="CE32" s="11">
        <f>SUM(BX32:CD32)-BX32</f>
        <v>0</v>
      </c>
      <c r="CF32" s="10"/>
      <c r="CG32" s="7">
        <f>CF32*2.1</f>
        <v>0</v>
      </c>
      <c r="CH32" s="3"/>
      <c r="CI32" s="3"/>
      <c r="CJ32" s="3"/>
      <c r="CK32" s="3"/>
      <c r="CL32" s="3"/>
      <c r="CM32" s="11">
        <f>SUM(CF32:CL32)-CF32</f>
        <v>0</v>
      </c>
      <c r="CN32" s="60">
        <f>AVERAGE(DC32:DG32)</f>
        <v>245.6</v>
      </c>
      <c r="CO32" s="77">
        <v>20</v>
      </c>
      <c r="CP32" s="2"/>
      <c r="CQ32" s="6">
        <f t="shared" si="22"/>
        <v>0</v>
      </c>
      <c r="CR32" s="6">
        <f t="shared" si="1"/>
        <v>0</v>
      </c>
      <c r="CS32" s="6">
        <f t="shared" si="8"/>
        <v>0</v>
      </c>
      <c r="CT32" s="6">
        <f t="shared" si="9"/>
        <v>0</v>
      </c>
      <c r="CU32" s="6">
        <f t="shared" si="10"/>
        <v>0</v>
      </c>
      <c r="CV32" s="6">
        <f t="shared" si="11"/>
        <v>1228</v>
      </c>
      <c r="CW32" s="6">
        <f t="shared" si="12"/>
        <v>0</v>
      </c>
      <c r="CX32" s="6">
        <f t="shared" si="13"/>
        <v>0</v>
      </c>
      <c r="CY32" s="6">
        <f t="shared" si="14"/>
        <v>0</v>
      </c>
      <c r="CZ32" s="6">
        <f t="shared" si="15"/>
        <v>0</v>
      </c>
      <c r="DA32" s="6">
        <f t="shared" si="16"/>
        <v>0</v>
      </c>
      <c r="DC32" s="6">
        <f t="shared" si="17"/>
        <v>1228</v>
      </c>
      <c r="DD32" s="6">
        <f t="shared" si="18"/>
        <v>0</v>
      </c>
      <c r="DE32" s="6">
        <f t="shared" si="19"/>
        <v>0</v>
      </c>
      <c r="DF32" s="6">
        <f t="shared" si="20"/>
        <v>0</v>
      </c>
      <c r="DG32" s="6">
        <f t="shared" si="21"/>
        <v>0</v>
      </c>
    </row>
    <row r="33" spans="1:111">
      <c r="A33" s="21" t="s">
        <v>215</v>
      </c>
      <c r="B33" s="109"/>
      <c r="C33" s="23" t="s">
        <v>66</v>
      </c>
      <c r="D33" s="10"/>
      <c r="E33" s="7">
        <f>D33*2.1</f>
        <v>0</v>
      </c>
      <c r="F33" s="3"/>
      <c r="G33" s="3"/>
      <c r="H33" s="3"/>
      <c r="I33" s="3"/>
      <c r="J33" s="3"/>
      <c r="K33" s="11">
        <f>SUM(D33:J33)-D33</f>
        <v>0</v>
      </c>
      <c r="L33" s="10"/>
      <c r="M33" s="7">
        <f>L33*2.1</f>
        <v>0</v>
      </c>
      <c r="N33" s="3"/>
      <c r="O33" s="3"/>
      <c r="P33" s="3"/>
      <c r="Q33" s="3"/>
      <c r="R33" s="3"/>
      <c r="S33" s="11">
        <f>SUM(L33:R33)-L33</f>
        <v>0</v>
      </c>
      <c r="T33" s="19"/>
      <c r="U33" s="7">
        <f>T33*2</f>
        <v>0</v>
      </c>
      <c r="V33" s="24"/>
      <c r="W33" s="24"/>
      <c r="X33" s="24"/>
      <c r="Y33" s="7"/>
      <c r="Z33" s="24"/>
      <c r="AA33" s="11">
        <f>SUM(T33:Z33)-T33</f>
        <v>0</v>
      </c>
      <c r="AB33" s="10"/>
      <c r="AC33" s="7">
        <f>(AB33)*2</f>
        <v>0</v>
      </c>
      <c r="AD33" s="3"/>
      <c r="AE33" s="3"/>
      <c r="AF33" s="3"/>
      <c r="AG33" s="3"/>
      <c r="AH33" s="5"/>
      <c r="AI33" s="11">
        <f>SUM(AB33:AH33)-AB33</f>
        <v>0</v>
      </c>
      <c r="AJ33" s="19"/>
      <c r="AK33" s="7">
        <f>AJ33*2</f>
        <v>0</v>
      </c>
      <c r="AL33" s="24"/>
      <c r="AM33" s="24"/>
      <c r="AN33" s="24"/>
      <c r="AO33" s="7"/>
      <c r="AP33" s="24"/>
      <c r="AQ33" s="11">
        <f>SUM(AJ33:AP33)-AJ33</f>
        <v>0</v>
      </c>
      <c r="AR33" s="19">
        <v>519</v>
      </c>
      <c r="AS33" s="7">
        <f>AR33*2</f>
        <v>1038</v>
      </c>
      <c r="AT33" s="3"/>
      <c r="AU33" s="3"/>
      <c r="AV33" s="24"/>
      <c r="AW33" s="7">
        <v>130</v>
      </c>
      <c r="AX33" s="24"/>
      <c r="AY33" s="11">
        <f>SUM(AR33:AX33)-AR33</f>
        <v>1168</v>
      </c>
      <c r="AZ33" s="10"/>
      <c r="BA33" s="7">
        <f>AZ33*2</f>
        <v>0</v>
      </c>
      <c r="BB33" s="3"/>
      <c r="BC33" s="3"/>
      <c r="BD33" s="3"/>
      <c r="BE33" s="3"/>
      <c r="BF33" s="3"/>
      <c r="BG33" s="11">
        <f>SUM(AZ33:BF33)-AZ33</f>
        <v>0</v>
      </c>
      <c r="BH33" s="10"/>
      <c r="BI33" s="7">
        <f>BH33*2</f>
        <v>0</v>
      </c>
      <c r="BJ33" s="3"/>
      <c r="BK33" s="3"/>
      <c r="BL33" s="3"/>
      <c r="BM33" s="3"/>
      <c r="BN33" s="3"/>
      <c r="BO33" s="11">
        <f>SUM(BH33:BN33)-BH33</f>
        <v>0</v>
      </c>
      <c r="BP33" s="10"/>
      <c r="BQ33" s="7">
        <f>BP33*2.1</f>
        <v>0</v>
      </c>
      <c r="BR33" s="3"/>
      <c r="BS33" s="3"/>
      <c r="BT33" s="3"/>
      <c r="BU33" s="3"/>
      <c r="BV33" s="3"/>
      <c r="BW33" s="11">
        <f>SUM(BP33:BV33)-BP33</f>
        <v>0</v>
      </c>
      <c r="BX33" s="10"/>
      <c r="BY33" s="7">
        <f>BX33*2.1</f>
        <v>0</v>
      </c>
      <c r="BZ33" s="3"/>
      <c r="CA33" s="3"/>
      <c r="CB33" s="3"/>
      <c r="CC33" s="3"/>
      <c r="CD33" s="3"/>
      <c r="CE33" s="11">
        <f>SUM(BX33:CD33)-BX33</f>
        <v>0</v>
      </c>
      <c r="CF33" s="10"/>
      <c r="CG33" s="7">
        <f>CF33*2.1</f>
        <v>0</v>
      </c>
      <c r="CH33" s="3"/>
      <c r="CI33" s="3"/>
      <c r="CJ33" s="3"/>
      <c r="CK33" s="3"/>
      <c r="CL33" s="3"/>
      <c r="CM33" s="11">
        <f>SUM(CF33:CL33)-CF33</f>
        <v>0</v>
      </c>
      <c r="CN33" s="60">
        <f>AVERAGE(DC33:DG33)</f>
        <v>233.6</v>
      </c>
      <c r="CO33" s="77">
        <v>21</v>
      </c>
      <c r="CP33" s="2"/>
      <c r="CQ33" s="6">
        <f t="shared" ref="CQ33:CQ35" si="23">K33</f>
        <v>0</v>
      </c>
      <c r="CR33" s="6">
        <f t="shared" ref="CR33:CR35" si="24">S33</f>
        <v>0</v>
      </c>
      <c r="CS33" s="6">
        <f t="shared" ref="CS33:CS35" si="25">AA33</f>
        <v>0</v>
      </c>
      <c r="CT33" s="6">
        <f t="shared" ref="CT33:CT35" si="26">AI33</f>
        <v>0</v>
      </c>
      <c r="CU33" s="6">
        <f t="shared" ref="CU33:CU35" si="27">AQ33</f>
        <v>0</v>
      </c>
      <c r="CV33" s="6">
        <f t="shared" ref="CV33:CV35" si="28">AY33</f>
        <v>1168</v>
      </c>
      <c r="CW33" s="6">
        <f t="shared" ref="CW33:CW35" si="29">BG33</f>
        <v>0</v>
      </c>
      <c r="CX33" s="6">
        <f t="shared" ref="CX33:CX35" si="30">BO33</f>
        <v>0</v>
      </c>
      <c r="CY33" s="6">
        <f t="shared" ref="CY33:CY35" si="31">BW33</f>
        <v>0</v>
      </c>
      <c r="CZ33" s="6">
        <f t="shared" ref="CZ33:CZ35" si="32">CE33</f>
        <v>0</v>
      </c>
      <c r="DA33" s="6">
        <f t="shared" ref="DA33:DA35" si="33">CM33</f>
        <v>0</v>
      </c>
      <c r="DC33" s="6">
        <f t="shared" si="17"/>
        <v>1168</v>
      </c>
      <c r="DD33" s="6">
        <f t="shared" si="18"/>
        <v>0</v>
      </c>
      <c r="DE33" s="6">
        <f t="shared" si="19"/>
        <v>0</v>
      </c>
      <c r="DF33" s="6">
        <f t="shared" si="20"/>
        <v>0</v>
      </c>
      <c r="DG33" s="6">
        <f t="shared" si="21"/>
        <v>0</v>
      </c>
    </row>
    <row r="34" spans="1:111">
      <c r="A34" s="21" t="s">
        <v>82</v>
      </c>
      <c r="B34" s="109">
        <v>1958</v>
      </c>
      <c r="C34" s="23" t="s">
        <v>58</v>
      </c>
      <c r="D34" s="10"/>
      <c r="E34" s="7">
        <f>D34*2.1</f>
        <v>0</v>
      </c>
      <c r="F34" s="3"/>
      <c r="G34" s="3"/>
      <c r="H34" s="3"/>
      <c r="I34" s="3"/>
      <c r="J34" s="3"/>
      <c r="K34" s="11">
        <f>SUM(D34:J34)-D34</f>
        <v>0</v>
      </c>
      <c r="L34" s="10"/>
      <c r="M34" s="7">
        <f>L34*2.1</f>
        <v>0</v>
      </c>
      <c r="N34" s="3"/>
      <c r="O34" s="3"/>
      <c r="P34" s="3"/>
      <c r="Q34" s="3"/>
      <c r="R34" s="3"/>
      <c r="S34" s="11">
        <f>SUM(L34:R34)-L34</f>
        <v>0</v>
      </c>
      <c r="T34" s="19">
        <v>488</v>
      </c>
      <c r="U34" s="7">
        <f>T34*2</f>
        <v>976</v>
      </c>
      <c r="V34" s="24"/>
      <c r="W34" s="24"/>
      <c r="X34" s="24">
        <v>80</v>
      </c>
      <c r="Y34" s="7">
        <v>40</v>
      </c>
      <c r="Z34" s="24"/>
      <c r="AA34" s="11">
        <f>SUM(T34:Z34)-T34</f>
        <v>1096</v>
      </c>
      <c r="AB34" s="10"/>
      <c r="AC34" s="7">
        <f>(AB34)*2</f>
        <v>0</v>
      </c>
      <c r="AD34" s="3"/>
      <c r="AE34" s="3"/>
      <c r="AF34" s="3"/>
      <c r="AG34" s="3"/>
      <c r="AH34" s="5"/>
      <c r="AI34" s="11">
        <f>SUM(AB34:AH34)-AB34</f>
        <v>0</v>
      </c>
      <c r="AJ34" s="19"/>
      <c r="AK34" s="7">
        <f>AJ34*2</f>
        <v>0</v>
      </c>
      <c r="AL34" s="24"/>
      <c r="AM34" s="24"/>
      <c r="AN34" s="24"/>
      <c r="AO34" s="7"/>
      <c r="AP34" s="24"/>
      <c r="AQ34" s="11">
        <f>SUM(AJ34:AP34)-AJ34</f>
        <v>0</v>
      </c>
      <c r="AR34" s="19"/>
      <c r="AS34" s="7">
        <f>AR34*2</f>
        <v>0</v>
      </c>
      <c r="AT34" s="3"/>
      <c r="AU34" s="3"/>
      <c r="AV34" s="24"/>
      <c r="AW34" s="7"/>
      <c r="AX34" s="24"/>
      <c r="AY34" s="11">
        <f>SUM(AR34:AX34)-AR34</f>
        <v>0</v>
      </c>
      <c r="AZ34" s="10"/>
      <c r="BA34" s="7">
        <f>AZ34*2</f>
        <v>0</v>
      </c>
      <c r="BB34" s="3"/>
      <c r="BC34" s="3"/>
      <c r="BD34" s="3"/>
      <c r="BE34" s="3"/>
      <c r="BF34" s="3"/>
      <c r="BG34" s="11">
        <f>SUM(AZ34:BF34)-AZ34</f>
        <v>0</v>
      </c>
      <c r="BH34" s="10"/>
      <c r="BI34" s="7">
        <f>BH34*2</f>
        <v>0</v>
      </c>
      <c r="BJ34" s="3"/>
      <c r="BK34" s="3"/>
      <c r="BL34" s="3"/>
      <c r="BM34" s="3"/>
      <c r="BN34" s="3"/>
      <c r="BO34" s="11">
        <f>SUM(BH34:BN34)-BH34</f>
        <v>0</v>
      </c>
      <c r="BP34" s="10"/>
      <c r="BQ34" s="7">
        <f>BP34*2.1</f>
        <v>0</v>
      </c>
      <c r="BR34" s="3"/>
      <c r="BS34" s="3"/>
      <c r="BT34" s="3"/>
      <c r="BU34" s="3"/>
      <c r="BV34" s="3"/>
      <c r="BW34" s="11">
        <f>SUM(BP34:BV34)-BP34</f>
        <v>0</v>
      </c>
      <c r="BX34" s="10"/>
      <c r="BY34" s="7">
        <f>BX34*2.1</f>
        <v>0</v>
      </c>
      <c r="BZ34" s="3"/>
      <c r="CA34" s="3"/>
      <c r="CB34" s="3"/>
      <c r="CC34" s="3"/>
      <c r="CD34" s="3"/>
      <c r="CE34" s="11">
        <f>SUM(BX34:CD34)-BX34</f>
        <v>0</v>
      </c>
      <c r="CF34" s="10"/>
      <c r="CG34" s="7">
        <f>CF34*2.1</f>
        <v>0</v>
      </c>
      <c r="CH34" s="3"/>
      <c r="CI34" s="3"/>
      <c r="CJ34" s="3"/>
      <c r="CK34" s="3"/>
      <c r="CL34" s="3"/>
      <c r="CM34" s="11">
        <f>SUM(CF34:CL34)-CF34</f>
        <v>0</v>
      </c>
      <c r="CN34" s="60">
        <f>AVERAGE(DC34:DG34)</f>
        <v>219.2</v>
      </c>
      <c r="CO34" s="77">
        <v>22</v>
      </c>
      <c r="CP34" s="2"/>
      <c r="CQ34" s="6">
        <f t="shared" si="23"/>
        <v>0</v>
      </c>
      <c r="CR34" s="6">
        <f t="shared" si="24"/>
        <v>0</v>
      </c>
      <c r="CS34" s="6">
        <f t="shared" si="25"/>
        <v>1096</v>
      </c>
      <c r="CT34" s="6">
        <f t="shared" si="26"/>
        <v>0</v>
      </c>
      <c r="CU34" s="6">
        <f t="shared" si="27"/>
        <v>0</v>
      </c>
      <c r="CV34" s="6">
        <f t="shared" si="28"/>
        <v>0</v>
      </c>
      <c r="CW34" s="6">
        <f t="shared" si="29"/>
        <v>0</v>
      </c>
      <c r="CX34" s="6">
        <f t="shared" si="30"/>
        <v>0</v>
      </c>
      <c r="CY34" s="6">
        <f t="shared" si="31"/>
        <v>0</v>
      </c>
      <c r="CZ34" s="6">
        <f t="shared" si="32"/>
        <v>0</v>
      </c>
      <c r="DA34" s="6">
        <f t="shared" si="33"/>
        <v>0</v>
      </c>
      <c r="DC34" s="6">
        <f t="shared" si="17"/>
        <v>1096</v>
      </c>
      <c r="DD34" s="6">
        <f t="shared" si="18"/>
        <v>0</v>
      </c>
      <c r="DE34" s="6">
        <f t="shared" si="19"/>
        <v>0</v>
      </c>
      <c r="DF34" s="6">
        <f t="shared" si="20"/>
        <v>0</v>
      </c>
      <c r="DG34" s="6">
        <f t="shared" si="21"/>
        <v>0</v>
      </c>
    </row>
    <row r="35" spans="1:111">
      <c r="A35" s="21" t="s">
        <v>216</v>
      </c>
      <c r="B35" s="109"/>
      <c r="C35" s="23" t="s">
        <v>66</v>
      </c>
      <c r="D35" s="10"/>
      <c r="E35" s="7">
        <f>D35*2.1</f>
        <v>0</v>
      </c>
      <c r="F35" s="3"/>
      <c r="G35" s="3"/>
      <c r="H35" s="3"/>
      <c r="I35" s="3"/>
      <c r="J35" s="3"/>
      <c r="K35" s="11">
        <f>SUM(D35:J35)-D35</f>
        <v>0</v>
      </c>
      <c r="L35" s="10"/>
      <c r="M35" s="7">
        <f>L35*2.1</f>
        <v>0</v>
      </c>
      <c r="N35" s="3"/>
      <c r="O35" s="3"/>
      <c r="P35" s="3"/>
      <c r="Q35" s="3"/>
      <c r="R35" s="3"/>
      <c r="S35" s="11">
        <f>SUM(L35:R35)-L35</f>
        <v>0</v>
      </c>
      <c r="T35" s="19"/>
      <c r="U35" s="7">
        <f>T35*2</f>
        <v>0</v>
      </c>
      <c r="V35" s="24"/>
      <c r="W35" s="24"/>
      <c r="X35" s="24"/>
      <c r="Y35" s="7"/>
      <c r="Z35" s="24"/>
      <c r="AA35" s="11">
        <f>SUM(T35:Z35)-T35</f>
        <v>0</v>
      </c>
      <c r="AB35" s="10"/>
      <c r="AC35" s="7">
        <f>(AB35)*2</f>
        <v>0</v>
      </c>
      <c r="AD35" s="3"/>
      <c r="AE35" s="3"/>
      <c r="AF35" s="3"/>
      <c r="AG35" s="3"/>
      <c r="AH35" s="5"/>
      <c r="AI35" s="11">
        <f>SUM(AB35:AH35)-AB35</f>
        <v>0</v>
      </c>
      <c r="AJ35" s="19"/>
      <c r="AK35" s="7">
        <f>AJ35*2</f>
        <v>0</v>
      </c>
      <c r="AL35" s="24"/>
      <c r="AM35" s="24"/>
      <c r="AN35" s="24"/>
      <c r="AO35" s="7"/>
      <c r="AP35" s="24"/>
      <c r="AQ35" s="11">
        <f>SUM(AJ35:AP35)-AJ35</f>
        <v>0</v>
      </c>
      <c r="AR35" s="19">
        <v>436</v>
      </c>
      <c r="AS35" s="7">
        <f>AR35*2</f>
        <v>872</v>
      </c>
      <c r="AT35" s="3"/>
      <c r="AU35" s="3"/>
      <c r="AV35" s="24"/>
      <c r="AW35" s="7">
        <v>130</v>
      </c>
      <c r="AX35" s="24"/>
      <c r="AY35" s="11">
        <f>SUM(AR35:AX35)-AR35</f>
        <v>1002</v>
      </c>
      <c r="AZ35" s="10"/>
      <c r="BA35" s="7">
        <f>AZ35*2</f>
        <v>0</v>
      </c>
      <c r="BB35" s="3"/>
      <c r="BC35" s="3"/>
      <c r="BD35" s="3"/>
      <c r="BE35" s="3"/>
      <c r="BF35" s="3"/>
      <c r="BG35" s="11">
        <f>SUM(AZ35:BF35)-AZ35</f>
        <v>0</v>
      </c>
      <c r="BH35" s="10"/>
      <c r="BI35" s="7">
        <f>BH35*2</f>
        <v>0</v>
      </c>
      <c r="BJ35" s="3"/>
      <c r="BK35" s="3"/>
      <c r="BL35" s="3"/>
      <c r="BM35" s="3"/>
      <c r="BN35" s="3"/>
      <c r="BO35" s="11">
        <f>SUM(BH35:BN35)-BH35</f>
        <v>0</v>
      </c>
      <c r="BP35" s="10"/>
      <c r="BQ35" s="7">
        <f>BP35*2.1</f>
        <v>0</v>
      </c>
      <c r="BR35" s="3"/>
      <c r="BS35" s="3"/>
      <c r="BT35" s="3"/>
      <c r="BU35" s="3"/>
      <c r="BV35" s="3"/>
      <c r="BW35" s="11">
        <f>SUM(BP35:BV35)-BP35</f>
        <v>0</v>
      </c>
      <c r="BX35" s="10"/>
      <c r="BY35" s="7">
        <f>BX35*2.1</f>
        <v>0</v>
      </c>
      <c r="BZ35" s="3"/>
      <c r="CA35" s="3"/>
      <c r="CB35" s="3"/>
      <c r="CC35" s="3"/>
      <c r="CD35" s="3"/>
      <c r="CE35" s="11">
        <f>SUM(BX35:CD35)-BX35</f>
        <v>0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60">
        <f>AVERAGE(DC35:DG35)</f>
        <v>200.4</v>
      </c>
      <c r="CO35" s="77">
        <v>23</v>
      </c>
      <c r="CP35" s="2"/>
      <c r="CQ35" s="6">
        <f t="shared" si="23"/>
        <v>0</v>
      </c>
      <c r="CR35" s="6">
        <f t="shared" si="24"/>
        <v>0</v>
      </c>
      <c r="CS35" s="6">
        <f t="shared" si="25"/>
        <v>0</v>
      </c>
      <c r="CT35" s="6">
        <f t="shared" si="26"/>
        <v>0</v>
      </c>
      <c r="CU35" s="6">
        <f t="shared" si="27"/>
        <v>0</v>
      </c>
      <c r="CV35" s="6">
        <f t="shared" si="28"/>
        <v>1002</v>
      </c>
      <c r="CW35" s="6">
        <f t="shared" si="29"/>
        <v>0</v>
      </c>
      <c r="CX35" s="6">
        <f t="shared" si="30"/>
        <v>0</v>
      </c>
      <c r="CY35" s="6">
        <f t="shared" si="31"/>
        <v>0</v>
      </c>
      <c r="CZ35" s="6">
        <f t="shared" si="32"/>
        <v>0</v>
      </c>
      <c r="DA35" s="6">
        <f t="shared" si="33"/>
        <v>0</v>
      </c>
      <c r="DC35" s="6">
        <f t="shared" si="17"/>
        <v>1002</v>
      </c>
      <c r="DD35" s="6">
        <f t="shared" si="18"/>
        <v>0</v>
      </c>
      <c r="DE35" s="6">
        <f t="shared" si="19"/>
        <v>0</v>
      </c>
      <c r="DF35" s="6">
        <f t="shared" si="20"/>
        <v>0</v>
      </c>
      <c r="DG35" s="6">
        <f t="shared" si="21"/>
        <v>0</v>
      </c>
    </row>
    <row r="36" spans="1:111">
      <c r="A36" s="21" t="s">
        <v>225</v>
      </c>
      <c r="B36" s="109"/>
      <c r="C36" s="23" t="s">
        <v>209</v>
      </c>
      <c r="D36" s="10"/>
      <c r="E36" s="7">
        <f>D36*2.1</f>
        <v>0</v>
      </c>
      <c r="F36" s="3"/>
      <c r="G36" s="3"/>
      <c r="H36" s="3"/>
      <c r="I36" s="3"/>
      <c r="J36" s="3"/>
      <c r="K36" s="11">
        <f>SUM(D36:J36)-D36</f>
        <v>0</v>
      </c>
      <c r="L36" s="10"/>
      <c r="M36" s="7">
        <f>L36*2.1</f>
        <v>0</v>
      </c>
      <c r="N36" s="3"/>
      <c r="O36" s="3"/>
      <c r="P36" s="3"/>
      <c r="Q36" s="3"/>
      <c r="R36" s="3"/>
      <c r="S36" s="11">
        <f>SUM(L36:R36)-L36</f>
        <v>0</v>
      </c>
      <c r="T36" s="19"/>
      <c r="U36" s="7">
        <f>T36*2</f>
        <v>0</v>
      </c>
      <c r="V36" s="24"/>
      <c r="W36" s="24"/>
      <c r="X36" s="24"/>
      <c r="Y36" s="7"/>
      <c r="Z36" s="24"/>
      <c r="AA36" s="11">
        <f>SUM(T36:Z36)-T36</f>
        <v>0</v>
      </c>
      <c r="AB36" s="10"/>
      <c r="AC36" s="7">
        <f>(AB36)*2</f>
        <v>0</v>
      </c>
      <c r="AD36" s="3"/>
      <c r="AE36" s="3"/>
      <c r="AF36" s="3"/>
      <c r="AG36" s="3"/>
      <c r="AH36" s="5"/>
      <c r="AI36" s="11">
        <f>SUM(AB36:AH36)-AB36</f>
        <v>0</v>
      </c>
      <c r="AJ36" s="19">
        <v>19</v>
      </c>
      <c r="AK36" s="7">
        <f>AJ36*2</f>
        <v>38</v>
      </c>
      <c r="AL36" s="24"/>
      <c r="AM36" s="24"/>
      <c r="AN36" s="24"/>
      <c r="AO36" s="7">
        <v>90</v>
      </c>
      <c r="AP36" s="24"/>
      <c r="AQ36" s="11">
        <f>SUM(AJ36:AP36)-AJ36</f>
        <v>128</v>
      </c>
      <c r="AR36" s="19"/>
      <c r="AS36" s="7">
        <f>AR36*2</f>
        <v>0</v>
      </c>
      <c r="AT36" s="3"/>
      <c r="AU36" s="3"/>
      <c r="AV36" s="24"/>
      <c r="AW36" s="7"/>
      <c r="AX36" s="24"/>
      <c r="AY36" s="11">
        <f>SUM(AR36:AX36)-AR36</f>
        <v>0</v>
      </c>
      <c r="AZ36" s="10"/>
      <c r="BA36" s="7">
        <f>AZ36*2</f>
        <v>0</v>
      </c>
      <c r="BB36" s="3"/>
      <c r="BC36" s="3"/>
      <c r="BD36" s="3"/>
      <c r="BE36" s="3"/>
      <c r="BF36" s="3"/>
      <c r="BG36" s="11">
        <f>SUM(AZ36:BF36)-AZ36</f>
        <v>0</v>
      </c>
      <c r="BH36" s="10"/>
      <c r="BI36" s="7">
        <f>BH36*2</f>
        <v>0</v>
      </c>
      <c r="BJ36" s="3"/>
      <c r="BK36" s="3"/>
      <c r="BL36" s="3"/>
      <c r="BM36" s="3"/>
      <c r="BN36" s="3"/>
      <c r="BO36" s="11">
        <f>SUM(BH36:BN36)-BH36</f>
        <v>0</v>
      </c>
      <c r="BP36" s="10"/>
      <c r="BQ36" s="7">
        <f>BP36*2.1</f>
        <v>0</v>
      </c>
      <c r="BR36" s="3"/>
      <c r="BS36" s="3"/>
      <c r="BT36" s="3"/>
      <c r="BU36" s="3"/>
      <c r="BV36" s="3"/>
      <c r="BW36" s="11">
        <f>SUM(BP36:BV36)-BP36</f>
        <v>0</v>
      </c>
      <c r="BX36" s="10"/>
      <c r="BY36" s="7">
        <f>BX36*2.1</f>
        <v>0</v>
      </c>
      <c r="BZ36" s="3"/>
      <c r="CA36" s="3"/>
      <c r="CB36" s="3"/>
      <c r="CC36" s="3"/>
      <c r="CD36" s="3"/>
      <c r="CE36" s="11">
        <f>SUM(BX36:CD36)-BX36</f>
        <v>0</v>
      </c>
      <c r="CF36" s="10"/>
      <c r="CG36" s="7">
        <f>CF36*2.1</f>
        <v>0</v>
      </c>
      <c r="CH36" s="3"/>
      <c r="CI36" s="3"/>
      <c r="CJ36" s="3"/>
      <c r="CK36" s="3"/>
      <c r="CL36" s="3"/>
      <c r="CM36" s="11">
        <f>SUM(CF36:CL36)-CF36</f>
        <v>0</v>
      </c>
      <c r="CN36" s="60">
        <f>AVERAGE(DC36:DG36)</f>
        <v>25.6</v>
      </c>
      <c r="CO36" s="77">
        <v>24</v>
      </c>
      <c r="CP36" s="2"/>
      <c r="CQ36" s="6">
        <f t="shared" si="22"/>
        <v>0</v>
      </c>
      <c r="CR36" s="6">
        <f t="shared" si="1"/>
        <v>0</v>
      </c>
      <c r="CS36" s="6">
        <f t="shared" si="8"/>
        <v>0</v>
      </c>
      <c r="CT36" s="6">
        <f t="shared" si="9"/>
        <v>0</v>
      </c>
      <c r="CU36" s="6">
        <f t="shared" si="10"/>
        <v>128</v>
      </c>
      <c r="CV36" s="6">
        <f t="shared" si="11"/>
        <v>0</v>
      </c>
      <c r="CW36" s="6">
        <f t="shared" si="12"/>
        <v>0</v>
      </c>
      <c r="CX36" s="6">
        <f t="shared" si="13"/>
        <v>0</v>
      </c>
      <c r="CY36" s="6">
        <f t="shared" si="14"/>
        <v>0</v>
      </c>
      <c r="CZ36" s="6">
        <f t="shared" si="15"/>
        <v>0</v>
      </c>
      <c r="DA36" s="6">
        <f t="shared" si="16"/>
        <v>0</v>
      </c>
      <c r="DC36" s="6">
        <f t="shared" si="17"/>
        <v>128</v>
      </c>
      <c r="DD36" s="6">
        <f t="shared" si="18"/>
        <v>0</v>
      </c>
      <c r="DE36" s="6">
        <f t="shared" si="19"/>
        <v>0</v>
      </c>
      <c r="DF36" s="6">
        <f t="shared" si="20"/>
        <v>0</v>
      </c>
      <c r="DG36" s="6">
        <f t="shared" si="21"/>
        <v>0</v>
      </c>
    </row>
    <row r="37" spans="1:111">
      <c r="A37" s="21" t="s">
        <v>29</v>
      </c>
      <c r="B37" s="109">
        <v>1938</v>
      </c>
      <c r="C37" s="23" t="s">
        <v>33</v>
      </c>
      <c r="D37" s="10"/>
      <c r="E37" s="7">
        <f>D37*2.1</f>
        <v>0</v>
      </c>
      <c r="F37" s="3"/>
      <c r="G37" s="3"/>
      <c r="H37" s="3"/>
      <c r="I37" s="3"/>
      <c r="J37" s="3"/>
      <c r="K37" s="11">
        <f>SUM(D37:J37)-D37</f>
        <v>0</v>
      </c>
      <c r="L37" s="10"/>
      <c r="M37" s="7">
        <f>L37*2.1</f>
        <v>0</v>
      </c>
      <c r="N37" s="3"/>
      <c r="O37" s="3"/>
      <c r="P37" s="3"/>
      <c r="Q37" s="3"/>
      <c r="R37" s="3"/>
      <c r="S37" s="11">
        <f>SUM(L37:R37)-L37</f>
        <v>0</v>
      </c>
      <c r="T37" s="19"/>
      <c r="U37" s="7">
        <f>T37*2</f>
        <v>0</v>
      </c>
      <c r="V37" s="24"/>
      <c r="W37" s="24"/>
      <c r="X37" s="24"/>
      <c r="Y37" s="7"/>
      <c r="Z37" s="24"/>
      <c r="AA37" s="11">
        <f>SUM(T37:Z37)-T37</f>
        <v>0</v>
      </c>
      <c r="AB37" s="10"/>
      <c r="AC37" s="7">
        <f>(AB37)*2</f>
        <v>0</v>
      </c>
      <c r="AD37" s="3"/>
      <c r="AE37" s="3"/>
      <c r="AF37" s="3"/>
      <c r="AG37" s="3"/>
      <c r="AH37" s="5"/>
      <c r="AI37" s="11">
        <f>SUM(AB37:AH37)-AB37</f>
        <v>0</v>
      </c>
      <c r="AJ37" s="19"/>
      <c r="AK37" s="7">
        <f>AJ37*2</f>
        <v>0</v>
      </c>
      <c r="AL37" s="24"/>
      <c r="AM37" s="24"/>
      <c r="AN37" s="24"/>
      <c r="AO37" s="7"/>
      <c r="AP37" s="24"/>
      <c r="AQ37" s="11">
        <f>SUM(AJ37:AP37)-AJ37</f>
        <v>0</v>
      </c>
      <c r="AR37" s="19"/>
      <c r="AS37" s="7">
        <f>AR37*2</f>
        <v>0</v>
      </c>
      <c r="AT37" s="3"/>
      <c r="AU37" s="3"/>
      <c r="AV37" s="24"/>
      <c r="AW37" s="7"/>
      <c r="AX37" s="24"/>
      <c r="AY37" s="11">
        <f>SUM(AR37:AX37)-AR37</f>
        <v>0</v>
      </c>
      <c r="AZ37" s="10"/>
      <c r="BA37" s="7">
        <f>AZ37*2</f>
        <v>0</v>
      </c>
      <c r="BB37" s="3"/>
      <c r="BC37" s="3"/>
      <c r="BD37" s="3"/>
      <c r="BE37" s="3"/>
      <c r="BF37" s="3"/>
      <c r="BG37" s="11">
        <f>SUM(AZ37:BF37)-AZ37</f>
        <v>0</v>
      </c>
      <c r="BH37" s="10"/>
      <c r="BI37" s="7">
        <f>BH37*2</f>
        <v>0</v>
      </c>
      <c r="BJ37" s="3"/>
      <c r="BK37" s="3"/>
      <c r="BL37" s="3"/>
      <c r="BM37" s="3"/>
      <c r="BN37" s="3"/>
      <c r="BO37" s="11">
        <f>SUM(BH37:BN37)-BH37</f>
        <v>0</v>
      </c>
      <c r="BP37" s="10"/>
      <c r="BQ37" s="7">
        <f>BP37*2.1</f>
        <v>0</v>
      </c>
      <c r="BR37" s="3"/>
      <c r="BS37" s="3"/>
      <c r="BT37" s="3"/>
      <c r="BU37" s="3"/>
      <c r="BV37" s="3"/>
      <c r="BW37" s="11">
        <f>SUM(BP37:BV37)-BP37</f>
        <v>0</v>
      </c>
      <c r="BX37" s="10"/>
      <c r="BY37" s="7">
        <f>BX37*2.1</f>
        <v>0</v>
      </c>
      <c r="BZ37" s="3"/>
      <c r="CA37" s="3"/>
      <c r="CB37" s="3"/>
      <c r="CC37" s="3"/>
      <c r="CD37" s="3"/>
      <c r="CE37" s="11">
        <f>SUM(BX37:CD37)-BX37</f>
        <v>0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60">
        <f>AVERAGE(DC37:DG37)</f>
        <v>0</v>
      </c>
      <c r="CO37" s="77">
        <v>25</v>
      </c>
      <c r="CP37" s="2"/>
      <c r="CQ37" s="6">
        <f t="shared" si="22"/>
        <v>0</v>
      </c>
      <c r="CR37" s="6">
        <f t="shared" si="1"/>
        <v>0</v>
      </c>
      <c r="CS37" s="6">
        <f t="shared" si="8"/>
        <v>0</v>
      </c>
      <c r="CT37" s="6">
        <f t="shared" si="9"/>
        <v>0</v>
      </c>
      <c r="CU37" s="6">
        <f t="shared" si="10"/>
        <v>0</v>
      </c>
      <c r="CV37" s="6">
        <f t="shared" si="11"/>
        <v>0</v>
      </c>
      <c r="CW37" s="6">
        <f t="shared" si="12"/>
        <v>0</v>
      </c>
      <c r="CX37" s="6">
        <f t="shared" si="13"/>
        <v>0</v>
      </c>
      <c r="CY37" s="6">
        <f t="shared" si="14"/>
        <v>0</v>
      </c>
      <c r="CZ37" s="6">
        <f t="shared" si="15"/>
        <v>0</v>
      </c>
      <c r="DA37" s="6">
        <f t="shared" si="16"/>
        <v>0</v>
      </c>
      <c r="DC37" s="6">
        <f t="shared" si="17"/>
        <v>0</v>
      </c>
      <c r="DD37" s="6">
        <f t="shared" si="18"/>
        <v>0</v>
      </c>
      <c r="DE37" s="6">
        <f t="shared" si="19"/>
        <v>0</v>
      </c>
      <c r="DF37" s="6">
        <f t="shared" si="20"/>
        <v>0</v>
      </c>
      <c r="DG37" s="6">
        <f t="shared" si="21"/>
        <v>0</v>
      </c>
    </row>
    <row r="38" spans="1:111">
      <c r="A38" s="21" t="s">
        <v>163</v>
      </c>
      <c r="B38" s="109">
        <v>1992</v>
      </c>
      <c r="C38" s="23" t="s">
        <v>33</v>
      </c>
      <c r="D38" s="10"/>
      <c r="E38" s="7">
        <f>D38*2.1</f>
        <v>0</v>
      </c>
      <c r="F38" s="3"/>
      <c r="G38" s="3"/>
      <c r="H38" s="3"/>
      <c r="I38" s="3"/>
      <c r="J38" s="3"/>
      <c r="K38" s="11">
        <f>SUM(D38:J38)-D38</f>
        <v>0</v>
      </c>
      <c r="L38" s="10"/>
      <c r="M38" s="7">
        <f>L38*2.1</f>
        <v>0</v>
      </c>
      <c r="N38" s="3"/>
      <c r="O38" s="3"/>
      <c r="P38" s="3"/>
      <c r="Q38" s="3"/>
      <c r="R38" s="3"/>
      <c r="S38" s="11">
        <f>SUM(L38:R38)-L38</f>
        <v>0</v>
      </c>
      <c r="T38" s="19"/>
      <c r="U38" s="7">
        <f>T38*2</f>
        <v>0</v>
      </c>
      <c r="V38" s="24"/>
      <c r="W38" s="24"/>
      <c r="X38" s="24"/>
      <c r="Y38" s="7"/>
      <c r="Z38" s="24"/>
      <c r="AA38" s="11">
        <f>SUM(T38:Z38)-T38</f>
        <v>0</v>
      </c>
      <c r="AB38" s="10"/>
      <c r="AC38" s="7">
        <f>(AB38)*2</f>
        <v>0</v>
      </c>
      <c r="AD38" s="3"/>
      <c r="AE38" s="3"/>
      <c r="AF38" s="3"/>
      <c r="AG38" s="3"/>
      <c r="AH38" s="5"/>
      <c r="AI38" s="11">
        <f>SUM(AB38:AH38)-AB38</f>
        <v>0</v>
      </c>
      <c r="AJ38" s="19"/>
      <c r="AK38" s="7">
        <f>AJ38*2</f>
        <v>0</v>
      </c>
      <c r="AL38" s="24"/>
      <c r="AM38" s="24"/>
      <c r="AN38" s="24"/>
      <c r="AO38" s="7"/>
      <c r="AP38" s="24"/>
      <c r="AQ38" s="11">
        <f>SUM(AJ38:AP38)-AJ38</f>
        <v>0</v>
      </c>
      <c r="AR38" s="19"/>
      <c r="AS38" s="7">
        <f>AR38*2</f>
        <v>0</v>
      </c>
      <c r="AT38" s="3"/>
      <c r="AU38" s="3"/>
      <c r="AV38" s="24"/>
      <c r="AW38" s="7"/>
      <c r="AX38" s="24"/>
      <c r="AY38" s="11">
        <f>SUM(AR38:AX38)-AR38</f>
        <v>0</v>
      </c>
      <c r="AZ38" s="10"/>
      <c r="BA38" s="7">
        <f>AZ38*2</f>
        <v>0</v>
      </c>
      <c r="BB38" s="3"/>
      <c r="BC38" s="3"/>
      <c r="BD38" s="3"/>
      <c r="BE38" s="3"/>
      <c r="BF38" s="3"/>
      <c r="BG38" s="11">
        <f>SUM(AZ38:BF38)-AZ38</f>
        <v>0</v>
      </c>
      <c r="BH38" s="10"/>
      <c r="BI38" s="7">
        <f>BH38*2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BP38*2.1</f>
        <v>0</v>
      </c>
      <c r="BR38" s="3"/>
      <c r="BS38" s="3"/>
      <c r="BT38" s="3"/>
      <c r="BU38" s="3"/>
      <c r="BV38" s="3"/>
      <c r="BW38" s="11">
        <f>SUM(BP38:BV38)-BP38</f>
        <v>0</v>
      </c>
      <c r="BX38" s="10"/>
      <c r="BY38" s="7">
        <f>BX38*2.1</f>
        <v>0</v>
      </c>
      <c r="BZ38" s="3"/>
      <c r="CA38" s="3"/>
      <c r="CB38" s="3"/>
      <c r="CC38" s="3"/>
      <c r="CD38" s="3"/>
      <c r="CE38" s="11">
        <f>SUM(BX38:CD38)-BX38</f>
        <v>0</v>
      </c>
      <c r="CF38" s="10"/>
      <c r="CG38" s="7">
        <f>CF38*2.1</f>
        <v>0</v>
      </c>
      <c r="CH38" s="3"/>
      <c r="CI38" s="3"/>
      <c r="CJ38" s="3"/>
      <c r="CK38" s="3"/>
      <c r="CL38" s="3"/>
      <c r="CM38" s="11">
        <f>SUM(CF38:CL38)-CF38</f>
        <v>0</v>
      </c>
      <c r="CN38" s="60">
        <f>AVERAGE(DC38:DG38)</f>
        <v>0</v>
      </c>
      <c r="CO38" s="77">
        <v>26</v>
      </c>
      <c r="CP38" s="2"/>
      <c r="CQ38" s="6">
        <f t="shared" ref="CQ38" si="34">K38</f>
        <v>0</v>
      </c>
      <c r="CR38" s="6">
        <f t="shared" ref="CR38" si="35">S38</f>
        <v>0</v>
      </c>
      <c r="CS38" s="6">
        <f t="shared" ref="CS38" si="36">AA38</f>
        <v>0</v>
      </c>
      <c r="CT38" s="6">
        <f t="shared" ref="CT38" si="37">AI38</f>
        <v>0</v>
      </c>
      <c r="CU38" s="6">
        <f t="shared" ref="CU38" si="38">AQ38</f>
        <v>0</v>
      </c>
      <c r="CV38" s="6">
        <f t="shared" ref="CV38" si="39">AY38</f>
        <v>0</v>
      </c>
      <c r="CW38" s="6">
        <f t="shared" ref="CW38" si="40">BG38</f>
        <v>0</v>
      </c>
      <c r="CX38" s="6">
        <f t="shared" ref="CX38" si="41">BO38</f>
        <v>0</v>
      </c>
      <c r="CY38" s="6">
        <f t="shared" ref="CY38" si="42">BW38</f>
        <v>0</v>
      </c>
      <c r="CZ38" s="6">
        <f t="shared" ref="CZ38" si="43">CE38</f>
        <v>0</v>
      </c>
      <c r="DA38" s="6">
        <f t="shared" ref="DA38" si="44">CM38</f>
        <v>0</v>
      </c>
      <c r="DC38" s="6">
        <f t="shared" si="17"/>
        <v>0</v>
      </c>
      <c r="DD38" s="6">
        <f t="shared" si="18"/>
        <v>0</v>
      </c>
      <c r="DE38" s="6">
        <f t="shared" si="19"/>
        <v>0</v>
      </c>
      <c r="DF38" s="6">
        <f t="shared" si="20"/>
        <v>0</v>
      </c>
      <c r="DG38" s="6">
        <f t="shared" si="21"/>
        <v>0</v>
      </c>
    </row>
    <row r="39" spans="1:111">
      <c r="A39" s="21" t="s">
        <v>164</v>
      </c>
      <c r="B39" s="109">
        <v>1959</v>
      </c>
      <c r="C39" s="23" t="s">
        <v>33</v>
      </c>
      <c r="D39" s="10"/>
      <c r="E39" s="7">
        <f>D39*2.1</f>
        <v>0</v>
      </c>
      <c r="F39" s="3"/>
      <c r="G39" s="3"/>
      <c r="H39" s="3"/>
      <c r="I39" s="3"/>
      <c r="J39" s="3"/>
      <c r="K39" s="11">
        <f>SUM(D39:J39)-D39</f>
        <v>0</v>
      </c>
      <c r="L39" s="10"/>
      <c r="M39" s="7">
        <f>L39*2.1</f>
        <v>0</v>
      </c>
      <c r="N39" s="3"/>
      <c r="O39" s="3"/>
      <c r="P39" s="3"/>
      <c r="Q39" s="3"/>
      <c r="R39" s="3"/>
      <c r="S39" s="11">
        <f>SUM(L39:R39)-L39</f>
        <v>0</v>
      </c>
      <c r="T39" s="19"/>
      <c r="U39" s="7">
        <f>T39*2</f>
        <v>0</v>
      </c>
      <c r="V39" s="24"/>
      <c r="W39" s="24"/>
      <c r="X39" s="24"/>
      <c r="Y39" s="7"/>
      <c r="Z39" s="24"/>
      <c r="AA39" s="11">
        <f>SUM(T39:Z39)-T39</f>
        <v>0</v>
      </c>
      <c r="AB39" s="10"/>
      <c r="AC39" s="7">
        <f>(AB39)*2</f>
        <v>0</v>
      </c>
      <c r="AD39" s="3"/>
      <c r="AE39" s="3"/>
      <c r="AF39" s="3"/>
      <c r="AG39" s="3"/>
      <c r="AH39" s="5"/>
      <c r="AI39" s="11">
        <f>SUM(AB39:AH39)-AB39</f>
        <v>0</v>
      </c>
      <c r="AJ39" s="19"/>
      <c r="AK39" s="7">
        <f>AJ39*2</f>
        <v>0</v>
      </c>
      <c r="AL39" s="24"/>
      <c r="AM39" s="24"/>
      <c r="AN39" s="24"/>
      <c r="AO39" s="7"/>
      <c r="AP39" s="24"/>
      <c r="AQ39" s="11">
        <f>SUM(AJ39:AP39)-AJ39</f>
        <v>0</v>
      </c>
      <c r="AR39" s="19"/>
      <c r="AS39" s="7">
        <f>AR39*2</f>
        <v>0</v>
      </c>
      <c r="AT39" s="3"/>
      <c r="AU39" s="3"/>
      <c r="AV39" s="24"/>
      <c r="AW39" s="7"/>
      <c r="AX39" s="24"/>
      <c r="AY39" s="11">
        <f>SUM(AR39:AX39)-AR39</f>
        <v>0</v>
      </c>
      <c r="AZ39" s="10"/>
      <c r="BA39" s="7">
        <f>AZ39*2</f>
        <v>0</v>
      </c>
      <c r="BB39" s="3"/>
      <c r="BC39" s="3"/>
      <c r="BD39" s="3"/>
      <c r="BE39" s="3"/>
      <c r="BF39" s="3"/>
      <c r="BG39" s="11">
        <f>SUM(AZ39:BF39)-AZ39</f>
        <v>0</v>
      </c>
      <c r="BH39" s="10"/>
      <c r="BI39" s="7">
        <f>BH39*2</f>
        <v>0</v>
      </c>
      <c r="BJ39" s="3"/>
      <c r="BK39" s="3"/>
      <c r="BL39" s="3"/>
      <c r="BM39" s="3"/>
      <c r="BN39" s="3"/>
      <c r="BO39" s="11">
        <f>SUM(BH39:BN39)-BH39</f>
        <v>0</v>
      </c>
      <c r="BP39" s="10"/>
      <c r="BQ39" s="7">
        <f>BP39*2.1</f>
        <v>0</v>
      </c>
      <c r="BR39" s="3"/>
      <c r="BS39" s="3"/>
      <c r="BT39" s="3"/>
      <c r="BU39" s="3"/>
      <c r="BV39" s="3"/>
      <c r="BW39" s="11">
        <f>SUM(BP39:BV39)-BP39</f>
        <v>0</v>
      </c>
      <c r="BX39" s="10"/>
      <c r="BY39" s="7">
        <f>BX39*2.1</f>
        <v>0</v>
      </c>
      <c r="BZ39" s="3"/>
      <c r="CA39" s="3"/>
      <c r="CB39" s="3"/>
      <c r="CC39" s="3"/>
      <c r="CD39" s="3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60">
        <f>AVERAGE(DC39:DG39)</f>
        <v>0</v>
      </c>
      <c r="CO39" s="77">
        <v>27</v>
      </c>
      <c r="CP39" s="2"/>
      <c r="CQ39" s="6">
        <f t="shared" ref="CQ39" si="45">K39</f>
        <v>0</v>
      </c>
      <c r="CR39" s="6">
        <f t="shared" ref="CR39" si="46">S39</f>
        <v>0</v>
      </c>
      <c r="CS39" s="6">
        <f t="shared" ref="CS39" si="47">AA39</f>
        <v>0</v>
      </c>
      <c r="CT39" s="6">
        <f t="shared" ref="CT39" si="48">AI39</f>
        <v>0</v>
      </c>
      <c r="CU39" s="6">
        <f t="shared" ref="CU39" si="49">AQ39</f>
        <v>0</v>
      </c>
      <c r="CV39" s="6">
        <f t="shared" ref="CV39" si="50">AY39</f>
        <v>0</v>
      </c>
      <c r="CW39" s="6">
        <f t="shared" ref="CW39" si="51">BG39</f>
        <v>0</v>
      </c>
      <c r="CX39" s="6">
        <f t="shared" ref="CX39" si="52">BO39</f>
        <v>0</v>
      </c>
      <c r="CY39" s="6">
        <f t="shared" ref="CY39" si="53">BW39</f>
        <v>0</v>
      </c>
      <c r="CZ39" s="6">
        <f t="shared" ref="CZ39" si="54">CE39</f>
        <v>0</v>
      </c>
      <c r="DA39" s="6">
        <f t="shared" ref="DA39" si="55">CM39</f>
        <v>0</v>
      </c>
      <c r="DC39" s="6">
        <f t="shared" si="17"/>
        <v>0</v>
      </c>
      <c r="DD39" s="6">
        <f t="shared" si="18"/>
        <v>0</v>
      </c>
      <c r="DE39" s="6">
        <f t="shared" si="19"/>
        <v>0</v>
      </c>
      <c r="DF39" s="6">
        <f t="shared" si="20"/>
        <v>0</v>
      </c>
      <c r="DG39" s="6">
        <f t="shared" si="21"/>
        <v>0</v>
      </c>
    </row>
    <row r="40" spans="1:111">
      <c r="A40" s="21" t="s">
        <v>135</v>
      </c>
      <c r="B40" s="109">
        <v>1980</v>
      </c>
      <c r="C40" s="23" t="s">
        <v>113</v>
      </c>
      <c r="D40" s="10"/>
      <c r="E40" s="7">
        <f>D40*2.1</f>
        <v>0</v>
      </c>
      <c r="F40" s="3"/>
      <c r="G40" s="3"/>
      <c r="H40" s="3"/>
      <c r="I40" s="3"/>
      <c r="J40" s="3"/>
      <c r="K40" s="11">
        <f>SUM(D40:J40)-D40</f>
        <v>0</v>
      </c>
      <c r="L40" s="10"/>
      <c r="M40" s="7">
        <f>L40*2.1</f>
        <v>0</v>
      </c>
      <c r="N40" s="3"/>
      <c r="O40" s="3"/>
      <c r="P40" s="3"/>
      <c r="Q40" s="3"/>
      <c r="R40" s="3"/>
      <c r="S40" s="11">
        <f>SUM(L40:R40)-L40</f>
        <v>0</v>
      </c>
      <c r="T40" s="19"/>
      <c r="U40" s="7">
        <f>T40*2</f>
        <v>0</v>
      </c>
      <c r="V40" s="24"/>
      <c r="W40" s="24"/>
      <c r="X40" s="24"/>
      <c r="Y40" s="7"/>
      <c r="Z40" s="24"/>
      <c r="AA40" s="11">
        <f>SUM(T40:Z40)-T40</f>
        <v>0</v>
      </c>
      <c r="AB40" s="10"/>
      <c r="AC40" s="7">
        <f>(AB40)*2</f>
        <v>0</v>
      </c>
      <c r="AD40" s="3"/>
      <c r="AE40" s="3"/>
      <c r="AF40" s="3"/>
      <c r="AG40" s="3"/>
      <c r="AH40" s="5"/>
      <c r="AI40" s="11">
        <f>SUM(AB40:AH40)-AB40</f>
        <v>0</v>
      </c>
      <c r="AJ40" s="19"/>
      <c r="AK40" s="7">
        <f>AJ40*2</f>
        <v>0</v>
      </c>
      <c r="AL40" s="24"/>
      <c r="AM40" s="24"/>
      <c r="AN40" s="24"/>
      <c r="AO40" s="7"/>
      <c r="AP40" s="24"/>
      <c r="AQ40" s="11">
        <f>SUM(AJ40:AP40)-AJ40</f>
        <v>0</v>
      </c>
      <c r="AR40" s="19"/>
      <c r="AS40" s="7">
        <f>AR40*2</f>
        <v>0</v>
      </c>
      <c r="AT40" s="3"/>
      <c r="AU40" s="3"/>
      <c r="AV40" s="24"/>
      <c r="AW40" s="7"/>
      <c r="AX40" s="24"/>
      <c r="AY40" s="11">
        <f>SUM(AR40:AX40)-AR40</f>
        <v>0</v>
      </c>
      <c r="AZ40" s="10"/>
      <c r="BA40" s="7">
        <f>AZ40*2</f>
        <v>0</v>
      </c>
      <c r="BB40" s="3"/>
      <c r="BC40" s="3"/>
      <c r="BD40" s="3"/>
      <c r="BE40" s="3"/>
      <c r="BF40" s="3"/>
      <c r="BG40" s="11">
        <f>SUM(AZ40:BF40)-AZ40</f>
        <v>0</v>
      </c>
      <c r="BH40" s="10"/>
      <c r="BI40" s="7">
        <f>BH40*2</f>
        <v>0</v>
      </c>
      <c r="BJ40" s="3"/>
      <c r="BK40" s="3"/>
      <c r="BL40" s="3"/>
      <c r="BM40" s="3"/>
      <c r="BN40" s="3"/>
      <c r="BO40" s="11">
        <f>SUM(BH40:BN40)-BH40</f>
        <v>0</v>
      </c>
      <c r="BP40" s="10"/>
      <c r="BQ40" s="7">
        <f>BP40*2.1</f>
        <v>0</v>
      </c>
      <c r="BR40" s="3"/>
      <c r="BS40" s="3"/>
      <c r="BT40" s="3"/>
      <c r="BU40" s="3"/>
      <c r="BV40" s="3"/>
      <c r="BW40" s="11">
        <f>SUM(BP40:BV40)-BP40</f>
        <v>0</v>
      </c>
      <c r="BX40" s="10"/>
      <c r="BY40" s="7">
        <f>BX40*2.1</f>
        <v>0</v>
      </c>
      <c r="BZ40" s="3"/>
      <c r="CA40" s="3"/>
      <c r="CB40" s="3"/>
      <c r="CC40" s="3"/>
      <c r="CD40" s="3"/>
      <c r="CE40" s="11">
        <f>SUM(BX40:CD40)-BX40</f>
        <v>0</v>
      </c>
      <c r="CF40" s="10"/>
      <c r="CG40" s="7">
        <f>CF40*2.1</f>
        <v>0</v>
      </c>
      <c r="CH40" s="3"/>
      <c r="CI40" s="3"/>
      <c r="CJ40" s="3"/>
      <c r="CK40" s="3"/>
      <c r="CL40" s="3"/>
      <c r="CM40" s="11">
        <f>SUM(CF40:CL40)-CF40</f>
        <v>0</v>
      </c>
      <c r="CN40" s="60">
        <f>AVERAGE(DC40:DG40)</f>
        <v>0</v>
      </c>
      <c r="CO40" s="77">
        <v>28</v>
      </c>
      <c r="CP40" s="2"/>
      <c r="CQ40" s="6">
        <f t="shared" ref="CQ40" si="56">K40</f>
        <v>0</v>
      </c>
      <c r="CR40" s="6">
        <f t="shared" ref="CR40" si="57">S40</f>
        <v>0</v>
      </c>
      <c r="CS40" s="6">
        <f t="shared" ref="CS40" si="58">AA40</f>
        <v>0</v>
      </c>
      <c r="CT40" s="6">
        <f t="shared" ref="CT40" si="59">AI40</f>
        <v>0</v>
      </c>
      <c r="CU40" s="6">
        <f t="shared" ref="CU40" si="60">AQ40</f>
        <v>0</v>
      </c>
      <c r="CV40" s="6">
        <f t="shared" ref="CV40" si="61">AY40</f>
        <v>0</v>
      </c>
      <c r="CW40" s="6">
        <f t="shared" ref="CW40" si="62">BG40</f>
        <v>0</v>
      </c>
      <c r="CX40" s="6">
        <f t="shared" ref="CX40" si="63">BO40</f>
        <v>0</v>
      </c>
      <c r="CY40" s="6">
        <f t="shared" ref="CY40" si="64">BW40</f>
        <v>0</v>
      </c>
      <c r="CZ40" s="6">
        <f t="shared" ref="CZ40" si="65">CE40</f>
        <v>0</v>
      </c>
      <c r="DA40" s="6">
        <f t="shared" ref="DA40" si="66">CM40</f>
        <v>0</v>
      </c>
      <c r="DC40" s="6">
        <f t="shared" si="17"/>
        <v>0</v>
      </c>
      <c r="DD40" s="6">
        <f t="shared" si="18"/>
        <v>0</v>
      </c>
      <c r="DE40" s="6">
        <f t="shared" si="19"/>
        <v>0</v>
      </c>
      <c r="DF40" s="6">
        <f t="shared" si="20"/>
        <v>0</v>
      </c>
      <c r="DG40" s="6">
        <f t="shared" si="21"/>
        <v>0</v>
      </c>
    </row>
    <row r="41" spans="1:111">
      <c r="A41" s="21" t="s">
        <v>165</v>
      </c>
      <c r="B41" s="109">
        <v>1963</v>
      </c>
      <c r="C41" s="23" t="s">
        <v>33</v>
      </c>
      <c r="D41" s="10"/>
      <c r="E41" s="7">
        <f>D41*2.1</f>
        <v>0</v>
      </c>
      <c r="F41" s="3"/>
      <c r="G41" s="3"/>
      <c r="H41" s="3"/>
      <c r="I41" s="3"/>
      <c r="J41" s="3"/>
      <c r="K41" s="11">
        <f>SUM(D41:J41)-D41</f>
        <v>0</v>
      </c>
      <c r="L41" s="10"/>
      <c r="M41" s="7">
        <f>L41*2.1</f>
        <v>0</v>
      </c>
      <c r="N41" s="3"/>
      <c r="O41" s="3"/>
      <c r="P41" s="3"/>
      <c r="Q41" s="3"/>
      <c r="R41" s="3"/>
      <c r="S41" s="11">
        <f>SUM(L41:R41)-L41</f>
        <v>0</v>
      </c>
      <c r="T41" s="19"/>
      <c r="U41" s="7">
        <f>T41*2</f>
        <v>0</v>
      </c>
      <c r="V41" s="24"/>
      <c r="W41" s="24"/>
      <c r="X41" s="24"/>
      <c r="Y41" s="7"/>
      <c r="Z41" s="24"/>
      <c r="AA41" s="11">
        <f>SUM(T41:Z41)-T41</f>
        <v>0</v>
      </c>
      <c r="AB41" s="10"/>
      <c r="AC41" s="7">
        <f>(AB41)*2</f>
        <v>0</v>
      </c>
      <c r="AD41" s="3"/>
      <c r="AE41" s="3"/>
      <c r="AF41" s="3"/>
      <c r="AG41" s="3"/>
      <c r="AH41" s="5"/>
      <c r="AI41" s="11">
        <f>SUM(AB41:AH41)-AB41</f>
        <v>0</v>
      </c>
      <c r="AJ41" s="19"/>
      <c r="AK41" s="7">
        <f>AJ41*2</f>
        <v>0</v>
      </c>
      <c r="AL41" s="24"/>
      <c r="AM41" s="24"/>
      <c r="AN41" s="24"/>
      <c r="AO41" s="7"/>
      <c r="AP41" s="24"/>
      <c r="AQ41" s="11">
        <f>SUM(AJ41:AP41)-AJ41</f>
        <v>0</v>
      </c>
      <c r="AR41" s="19"/>
      <c r="AS41" s="7">
        <f>AR41*2</f>
        <v>0</v>
      </c>
      <c r="AT41" s="3"/>
      <c r="AU41" s="3"/>
      <c r="AV41" s="24"/>
      <c r="AW41" s="7"/>
      <c r="AX41" s="24"/>
      <c r="AY41" s="11">
        <f>SUM(AR41:AX41)-AR41</f>
        <v>0</v>
      </c>
      <c r="AZ41" s="10"/>
      <c r="BA41" s="7">
        <f>AZ41*2</f>
        <v>0</v>
      </c>
      <c r="BB41" s="3"/>
      <c r="BC41" s="3"/>
      <c r="BD41" s="3"/>
      <c r="BE41" s="3"/>
      <c r="BF41" s="3"/>
      <c r="BG41" s="11">
        <f>SUM(AZ41:BF41)-AZ41</f>
        <v>0</v>
      </c>
      <c r="BH41" s="10"/>
      <c r="BI41" s="7">
        <f>BH41*2</f>
        <v>0</v>
      </c>
      <c r="BJ41" s="3"/>
      <c r="BK41" s="3"/>
      <c r="BL41" s="3"/>
      <c r="BM41" s="3"/>
      <c r="BN41" s="3"/>
      <c r="BO41" s="11">
        <f>SUM(BH41:BN41)-BH41</f>
        <v>0</v>
      </c>
      <c r="BP41" s="10"/>
      <c r="BQ41" s="7">
        <f>BP41*2.1</f>
        <v>0</v>
      </c>
      <c r="BR41" s="3"/>
      <c r="BS41" s="3"/>
      <c r="BT41" s="3"/>
      <c r="BU41" s="3"/>
      <c r="BV41" s="3"/>
      <c r="BW41" s="11">
        <f>SUM(BP41:BV41)-BP41</f>
        <v>0</v>
      </c>
      <c r="BX41" s="10"/>
      <c r="BY41" s="7">
        <f>BX41*2.1</f>
        <v>0</v>
      </c>
      <c r="BZ41" s="3"/>
      <c r="CA41" s="3"/>
      <c r="CB41" s="3"/>
      <c r="CC41" s="3"/>
      <c r="CD41" s="3"/>
      <c r="CE41" s="11">
        <f>SUM(BX41:CD41)-BX41</f>
        <v>0</v>
      </c>
      <c r="CF41" s="10"/>
      <c r="CG41" s="7">
        <f>CF41*2.1</f>
        <v>0</v>
      </c>
      <c r="CH41" s="3"/>
      <c r="CI41" s="3"/>
      <c r="CJ41" s="3"/>
      <c r="CK41" s="3"/>
      <c r="CL41" s="3"/>
      <c r="CM41" s="11">
        <f>SUM(CF41:CL41)-CF41</f>
        <v>0</v>
      </c>
      <c r="CN41" s="60">
        <f>AVERAGE(DC41:DG41)</f>
        <v>0</v>
      </c>
      <c r="CO41" s="77">
        <v>29</v>
      </c>
      <c r="CP41" s="2"/>
      <c r="CQ41" s="6">
        <f t="shared" ref="CQ41" si="67">K41</f>
        <v>0</v>
      </c>
      <c r="CR41" s="6">
        <f t="shared" ref="CR41" si="68">S41</f>
        <v>0</v>
      </c>
      <c r="CS41" s="6">
        <f t="shared" ref="CS41" si="69">AA41</f>
        <v>0</v>
      </c>
      <c r="CT41" s="6">
        <f t="shared" ref="CT41" si="70">AI41</f>
        <v>0</v>
      </c>
      <c r="CU41" s="6">
        <f t="shared" ref="CU41" si="71">AQ41</f>
        <v>0</v>
      </c>
      <c r="CV41" s="6">
        <f t="shared" ref="CV41" si="72">AY41</f>
        <v>0</v>
      </c>
      <c r="CW41" s="6">
        <f t="shared" ref="CW41" si="73">BG41</f>
        <v>0</v>
      </c>
      <c r="CX41" s="6">
        <f t="shared" ref="CX41" si="74">BO41</f>
        <v>0</v>
      </c>
      <c r="CY41" s="6">
        <f t="shared" ref="CY41" si="75">BW41</f>
        <v>0</v>
      </c>
      <c r="CZ41" s="6">
        <f t="shared" ref="CZ41" si="76">CE41</f>
        <v>0</v>
      </c>
      <c r="DA41" s="6">
        <f t="shared" ref="DA41" si="77">CM41</f>
        <v>0</v>
      </c>
      <c r="DC41" s="6">
        <f t="shared" si="17"/>
        <v>0</v>
      </c>
      <c r="DD41" s="6">
        <f t="shared" si="18"/>
        <v>0</v>
      </c>
      <c r="DE41" s="6">
        <f t="shared" si="19"/>
        <v>0</v>
      </c>
      <c r="DF41" s="6">
        <f t="shared" si="20"/>
        <v>0</v>
      </c>
      <c r="DG41" s="6">
        <f t="shared" si="21"/>
        <v>0</v>
      </c>
    </row>
    <row r="42" spans="1:111">
      <c r="A42" s="21" t="s">
        <v>60</v>
      </c>
      <c r="B42" s="109">
        <v>1973</v>
      </c>
      <c r="C42" s="23" t="s">
        <v>113</v>
      </c>
      <c r="D42" s="10"/>
      <c r="E42" s="7">
        <f>D42*2.1</f>
        <v>0</v>
      </c>
      <c r="F42" s="3"/>
      <c r="G42" s="3"/>
      <c r="H42" s="3"/>
      <c r="I42" s="3"/>
      <c r="J42" s="3"/>
      <c r="K42" s="11">
        <f>SUM(D42:J42)-D42</f>
        <v>0</v>
      </c>
      <c r="L42" s="10"/>
      <c r="M42" s="7">
        <f>L42*2.1</f>
        <v>0</v>
      </c>
      <c r="N42" s="3"/>
      <c r="O42" s="3"/>
      <c r="P42" s="3"/>
      <c r="Q42" s="3"/>
      <c r="R42" s="3"/>
      <c r="S42" s="11">
        <f>SUM(L42:R42)-L42</f>
        <v>0</v>
      </c>
      <c r="T42" s="19"/>
      <c r="U42" s="7">
        <f>T42*2</f>
        <v>0</v>
      </c>
      <c r="V42" s="24"/>
      <c r="W42" s="24"/>
      <c r="X42" s="24"/>
      <c r="Y42" s="7"/>
      <c r="Z42" s="24"/>
      <c r="AA42" s="11">
        <f>SUM(T42:Z42)-T42</f>
        <v>0</v>
      </c>
      <c r="AB42" s="10"/>
      <c r="AC42" s="7">
        <f>(AB42)*2</f>
        <v>0</v>
      </c>
      <c r="AD42" s="3"/>
      <c r="AE42" s="3"/>
      <c r="AF42" s="3"/>
      <c r="AG42" s="3"/>
      <c r="AH42" s="5"/>
      <c r="AI42" s="11">
        <f>SUM(AB42:AH42)-AB42</f>
        <v>0</v>
      </c>
      <c r="AJ42" s="19"/>
      <c r="AK42" s="7">
        <f>AJ42*2</f>
        <v>0</v>
      </c>
      <c r="AL42" s="24"/>
      <c r="AM42" s="24"/>
      <c r="AN42" s="24"/>
      <c r="AO42" s="7"/>
      <c r="AP42" s="24"/>
      <c r="AQ42" s="11">
        <f>SUM(AJ42:AP42)-AJ42</f>
        <v>0</v>
      </c>
      <c r="AR42" s="19"/>
      <c r="AS42" s="7">
        <f>AR42*2</f>
        <v>0</v>
      </c>
      <c r="AT42" s="3"/>
      <c r="AU42" s="3"/>
      <c r="AV42" s="24"/>
      <c r="AW42" s="7"/>
      <c r="AX42" s="24"/>
      <c r="AY42" s="11">
        <f>SUM(AR42:AX42)-AR42</f>
        <v>0</v>
      </c>
      <c r="AZ42" s="10"/>
      <c r="BA42" s="7">
        <f>AZ42*2</f>
        <v>0</v>
      </c>
      <c r="BB42" s="3"/>
      <c r="BC42" s="3"/>
      <c r="BD42" s="3"/>
      <c r="BE42" s="3"/>
      <c r="BF42" s="3"/>
      <c r="BG42" s="11">
        <f>SUM(AZ42:BF42)-AZ42</f>
        <v>0</v>
      </c>
      <c r="BH42" s="10"/>
      <c r="BI42" s="7">
        <f>BH42*2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BP42*2.1</f>
        <v>0</v>
      </c>
      <c r="BR42" s="3"/>
      <c r="BS42" s="3"/>
      <c r="BT42" s="3"/>
      <c r="BU42" s="3"/>
      <c r="BV42" s="3"/>
      <c r="BW42" s="11">
        <f>SUM(BP42:BV42)-BP42</f>
        <v>0</v>
      </c>
      <c r="BX42" s="10"/>
      <c r="BY42" s="7">
        <f>BX42*2.1</f>
        <v>0</v>
      </c>
      <c r="BZ42" s="3"/>
      <c r="CA42" s="3"/>
      <c r="CB42" s="3"/>
      <c r="CC42" s="3"/>
      <c r="CD42" s="3"/>
      <c r="CE42" s="11">
        <f>SUM(BX42:CD42)-BX42</f>
        <v>0</v>
      </c>
      <c r="CF42" s="10"/>
      <c r="CG42" s="7">
        <f>CF42*2.1</f>
        <v>0</v>
      </c>
      <c r="CH42" s="3"/>
      <c r="CI42" s="3"/>
      <c r="CJ42" s="3"/>
      <c r="CK42" s="3"/>
      <c r="CL42" s="3"/>
      <c r="CM42" s="11">
        <f>SUM(CF42:CL42)-CF42</f>
        <v>0</v>
      </c>
      <c r="CN42" s="60">
        <f>AVERAGE(DC42:DG42)</f>
        <v>0</v>
      </c>
      <c r="CO42" s="77">
        <v>30</v>
      </c>
      <c r="CP42" s="2"/>
      <c r="CQ42" s="6">
        <f t="shared" ref="CQ42" si="78">K42</f>
        <v>0</v>
      </c>
      <c r="CR42" s="6">
        <f t="shared" ref="CR42" si="79">S42</f>
        <v>0</v>
      </c>
      <c r="CS42" s="6">
        <f t="shared" ref="CS42" si="80">AA42</f>
        <v>0</v>
      </c>
      <c r="CT42" s="6">
        <f t="shared" ref="CT42" si="81">AI42</f>
        <v>0</v>
      </c>
      <c r="CU42" s="6">
        <f t="shared" ref="CU42" si="82">AQ42</f>
        <v>0</v>
      </c>
      <c r="CV42" s="6">
        <f t="shared" ref="CV42" si="83">AY42</f>
        <v>0</v>
      </c>
      <c r="CW42" s="6">
        <f t="shared" ref="CW42" si="84">BG42</f>
        <v>0</v>
      </c>
      <c r="CX42" s="6">
        <f t="shared" ref="CX42" si="85">BO42</f>
        <v>0</v>
      </c>
      <c r="CY42" s="6">
        <f t="shared" ref="CY42" si="86">BW42</f>
        <v>0</v>
      </c>
      <c r="CZ42" s="6">
        <f t="shared" ref="CZ42" si="87">CE42</f>
        <v>0</v>
      </c>
      <c r="DA42" s="6">
        <f t="shared" ref="DA42" si="88">CM42</f>
        <v>0</v>
      </c>
      <c r="DC42" s="6">
        <f t="shared" si="17"/>
        <v>0</v>
      </c>
      <c r="DD42" s="6">
        <f t="shared" si="18"/>
        <v>0</v>
      </c>
      <c r="DE42" s="6">
        <f t="shared" si="19"/>
        <v>0</v>
      </c>
      <c r="DF42" s="6">
        <f t="shared" si="20"/>
        <v>0</v>
      </c>
      <c r="DG42" s="6">
        <f t="shared" si="21"/>
        <v>0</v>
      </c>
    </row>
    <row r="43" spans="1:111">
      <c r="A43" s="45" t="s">
        <v>124</v>
      </c>
      <c r="Y43" s="19"/>
      <c r="Z43" s="19"/>
    </row>
  </sheetData>
  <sortState ref="A13:CN42">
    <sortCondition descending="1" ref="CN13:CN42"/>
  </sortState>
  <phoneticPr fontId="0" type="noConversion"/>
  <pageMargins left="0.75" right="0.75" top="1" bottom="1" header="0.5" footer="0.5"/>
  <pageSetup paperSize="9" scale="98" orientation="landscape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8"/>
  <sheetViews>
    <sheetView topLeftCell="A31" zoomScale="110" zoomScaleNormal="110" workbookViewId="0">
      <selection activeCell="A20" sqref="A20:CN48"/>
    </sheetView>
  </sheetViews>
  <sheetFormatPr defaultColWidth="15.85546875" defaultRowHeight="11.25" outlineLevelCol="1"/>
  <cols>
    <col min="1" max="1" width="21.42578125" style="17" customWidth="1"/>
    <col min="2" max="2" width="5.855468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customWidth="1" collapsed="1"/>
    <col min="20" max="20" width="6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6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6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customWidth="1" collapsed="1"/>
    <col min="44" max="44" width="9.7109375" style="1" hidden="1" customWidth="1" outlineLevel="1"/>
    <col min="45" max="45" width="4.8554687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6" style="1" hidden="1" customWidth="1" outlineLevel="1"/>
    <col min="53" max="53" width="5.285156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customWidth="1" collapsed="1"/>
    <col min="60" max="60" width="6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71093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4" width="7.1406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>
      <c r="A1" s="70"/>
      <c r="B1" s="93"/>
      <c r="C1" s="70"/>
      <c r="D1" s="48" t="s">
        <v>2</v>
      </c>
      <c r="E1" s="48" t="s">
        <v>2</v>
      </c>
      <c r="F1" s="48" t="s">
        <v>2</v>
      </c>
      <c r="G1" s="48" t="s">
        <v>2</v>
      </c>
      <c r="H1" s="48" t="s">
        <v>2</v>
      </c>
      <c r="I1" s="48" t="s">
        <v>2</v>
      </c>
      <c r="J1" s="48" t="s">
        <v>2</v>
      </c>
      <c r="K1" s="48" t="s">
        <v>2</v>
      </c>
      <c r="L1" s="48" t="s">
        <v>3</v>
      </c>
      <c r="M1" s="48" t="s">
        <v>3</v>
      </c>
      <c r="N1" s="48" t="s">
        <v>3</v>
      </c>
      <c r="O1" s="48" t="s">
        <v>3</v>
      </c>
      <c r="P1" s="48" t="s">
        <v>3</v>
      </c>
      <c r="Q1" s="48" t="s">
        <v>3</v>
      </c>
      <c r="R1" s="48" t="s">
        <v>3</v>
      </c>
      <c r="S1" s="48" t="s">
        <v>3</v>
      </c>
      <c r="T1" s="48" t="s">
        <v>4</v>
      </c>
      <c r="U1" s="48" t="s">
        <v>4</v>
      </c>
      <c r="V1" s="48" t="s">
        <v>4</v>
      </c>
      <c r="W1" s="48" t="s">
        <v>4</v>
      </c>
      <c r="X1" s="48" t="s">
        <v>4</v>
      </c>
      <c r="Y1" s="48" t="s">
        <v>4</v>
      </c>
      <c r="Z1" s="48" t="s">
        <v>4</v>
      </c>
      <c r="AA1" s="48" t="s">
        <v>4</v>
      </c>
      <c r="AB1" s="48" t="s">
        <v>5</v>
      </c>
      <c r="AC1" s="48" t="s">
        <v>5</v>
      </c>
      <c r="AD1" s="48" t="s">
        <v>5</v>
      </c>
      <c r="AE1" s="48" t="s">
        <v>5</v>
      </c>
      <c r="AF1" s="48" t="s">
        <v>5</v>
      </c>
      <c r="AG1" s="48" t="s">
        <v>5</v>
      </c>
      <c r="AH1" s="48" t="s">
        <v>5</v>
      </c>
      <c r="AI1" s="48" t="s">
        <v>5</v>
      </c>
      <c r="AJ1" s="48" t="s">
        <v>6</v>
      </c>
      <c r="AK1" s="48" t="s">
        <v>6</v>
      </c>
      <c r="AL1" s="48" t="s">
        <v>6</v>
      </c>
      <c r="AM1" s="48" t="s">
        <v>6</v>
      </c>
      <c r="AN1" s="48" t="s">
        <v>6</v>
      </c>
      <c r="AO1" s="48" t="s">
        <v>6</v>
      </c>
      <c r="AP1" s="48" t="s">
        <v>6</v>
      </c>
      <c r="AQ1" s="48" t="s">
        <v>6</v>
      </c>
      <c r="AR1" s="48" t="s">
        <v>7</v>
      </c>
      <c r="AS1" s="48" t="s">
        <v>7</v>
      </c>
      <c r="AT1" s="48" t="s">
        <v>7</v>
      </c>
      <c r="AU1" s="48" t="s">
        <v>7</v>
      </c>
      <c r="AV1" s="48" t="s">
        <v>7</v>
      </c>
      <c r="AW1" s="48" t="s">
        <v>7</v>
      </c>
      <c r="AX1" s="48" t="s">
        <v>7</v>
      </c>
      <c r="AY1" s="48" t="s">
        <v>7</v>
      </c>
      <c r="AZ1" s="48" t="s">
        <v>8</v>
      </c>
      <c r="BA1" s="48" t="s">
        <v>8</v>
      </c>
      <c r="BB1" s="48" t="s">
        <v>8</v>
      </c>
      <c r="BC1" s="48" t="s">
        <v>8</v>
      </c>
      <c r="BD1" s="48" t="s">
        <v>8</v>
      </c>
      <c r="BE1" s="48" t="s">
        <v>8</v>
      </c>
      <c r="BF1" s="48" t="s">
        <v>8</v>
      </c>
      <c r="BG1" s="48" t="s">
        <v>8</v>
      </c>
      <c r="BH1" s="48" t="s">
        <v>9</v>
      </c>
      <c r="BI1" s="48" t="s">
        <v>9</v>
      </c>
      <c r="BJ1" s="48" t="s">
        <v>9</v>
      </c>
      <c r="BK1" s="48" t="s">
        <v>9</v>
      </c>
      <c r="BL1" s="48" t="s">
        <v>9</v>
      </c>
      <c r="BM1" s="48" t="s">
        <v>9</v>
      </c>
      <c r="BN1" s="48" t="s">
        <v>9</v>
      </c>
      <c r="BO1" s="48" t="s">
        <v>9</v>
      </c>
      <c r="BP1" s="48" t="s">
        <v>10</v>
      </c>
      <c r="BQ1" s="48" t="s">
        <v>10</v>
      </c>
      <c r="BR1" s="48" t="s">
        <v>10</v>
      </c>
      <c r="BS1" s="48" t="s">
        <v>10</v>
      </c>
      <c r="BT1" s="48" t="s">
        <v>10</v>
      </c>
      <c r="BU1" s="48" t="s">
        <v>10</v>
      </c>
      <c r="BV1" s="48" t="s">
        <v>10</v>
      </c>
      <c r="BW1" s="48" t="s">
        <v>10</v>
      </c>
      <c r="BX1" s="48" t="s">
        <v>23</v>
      </c>
      <c r="BY1" s="48" t="s">
        <v>23</v>
      </c>
      <c r="BZ1" s="48" t="s">
        <v>23</v>
      </c>
      <c r="CA1" s="48" t="s">
        <v>23</v>
      </c>
      <c r="CB1" s="48" t="s">
        <v>23</v>
      </c>
      <c r="CC1" s="48" t="s">
        <v>23</v>
      </c>
      <c r="CD1" s="48" t="s">
        <v>23</v>
      </c>
      <c r="CE1" s="48" t="s">
        <v>23</v>
      </c>
      <c r="CF1" s="48" t="s">
        <v>133</v>
      </c>
      <c r="CG1" s="48" t="s">
        <v>133</v>
      </c>
      <c r="CH1" s="48" t="s">
        <v>133</v>
      </c>
      <c r="CI1" s="48" t="s">
        <v>133</v>
      </c>
      <c r="CJ1" s="48" t="s">
        <v>133</v>
      </c>
      <c r="CK1" s="48" t="s">
        <v>133</v>
      </c>
      <c r="CL1" s="48" t="s">
        <v>133</v>
      </c>
      <c r="CM1" s="48" t="s">
        <v>133</v>
      </c>
      <c r="CN1" s="58"/>
      <c r="CO1" s="58"/>
      <c r="CP1" s="5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6" customFormat="1">
      <c r="A2" s="78" t="s">
        <v>16</v>
      </c>
      <c r="B2" s="78" t="s">
        <v>28</v>
      </c>
      <c r="C2" s="79" t="s">
        <v>21</v>
      </c>
      <c r="D2" s="80"/>
      <c r="E2" s="81"/>
      <c r="F2" s="78"/>
      <c r="G2" s="78" t="s">
        <v>12</v>
      </c>
      <c r="H2" s="78" t="s">
        <v>13</v>
      </c>
      <c r="I2" s="78" t="s">
        <v>1</v>
      </c>
      <c r="J2" s="78" t="s">
        <v>14</v>
      </c>
      <c r="K2" s="82" t="s">
        <v>0</v>
      </c>
      <c r="L2" s="80"/>
      <c r="M2" s="81"/>
      <c r="N2" s="78"/>
      <c r="O2" s="78" t="s">
        <v>12</v>
      </c>
      <c r="P2" s="78" t="s">
        <v>13</v>
      </c>
      <c r="Q2" s="78" t="s">
        <v>1</v>
      </c>
      <c r="R2" s="78" t="s">
        <v>14</v>
      </c>
      <c r="S2" s="82" t="s">
        <v>0</v>
      </c>
      <c r="T2" s="80"/>
      <c r="U2" s="81"/>
      <c r="V2" s="78"/>
      <c r="W2" s="78" t="s">
        <v>12</v>
      </c>
      <c r="X2" s="78" t="s">
        <v>13</v>
      </c>
      <c r="Y2" s="78" t="s">
        <v>1</v>
      </c>
      <c r="Z2" s="78" t="s">
        <v>14</v>
      </c>
      <c r="AA2" s="82" t="s">
        <v>0</v>
      </c>
      <c r="AB2" s="80"/>
      <c r="AC2" s="81"/>
      <c r="AD2" s="78"/>
      <c r="AE2" s="78" t="s">
        <v>12</v>
      </c>
      <c r="AF2" s="78" t="s">
        <v>13</v>
      </c>
      <c r="AG2" s="78" t="s">
        <v>1</v>
      </c>
      <c r="AH2" s="78" t="s">
        <v>14</v>
      </c>
      <c r="AI2" s="82" t="s">
        <v>0</v>
      </c>
      <c r="AJ2" s="80"/>
      <c r="AK2" s="81"/>
      <c r="AL2" s="78"/>
      <c r="AM2" s="78" t="s">
        <v>12</v>
      </c>
      <c r="AN2" s="78" t="s">
        <v>13</v>
      </c>
      <c r="AO2" s="78" t="s">
        <v>1</v>
      </c>
      <c r="AP2" s="78" t="s">
        <v>14</v>
      </c>
      <c r="AQ2" s="82" t="s">
        <v>0</v>
      </c>
      <c r="AR2" s="80"/>
      <c r="AS2" s="81"/>
      <c r="AT2" s="78"/>
      <c r="AU2" s="78" t="s">
        <v>12</v>
      </c>
      <c r="AV2" s="78" t="s">
        <v>13</v>
      </c>
      <c r="AW2" s="78" t="s">
        <v>1</v>
      </c>
      <c r="AX2" s="78" t="s">
        <v>14</v>
      </c>
      <c r="AY2" s="82" t="s">
        <v>0</v>
      </c>
      <c r="AZ2" s="80"/>
      <c r="BA2" s="81"/>
      <c r="BB2" s="78"/>
      <c r="BC2" s="78" t="s">
        <v>12</v>
      </c>
      <c r="BD2" s="78" t="s">
        <v>13</v>
      </c>
      <c r="BE2" s="78" t="s">
        <v>1</v>
      </c>
      <c r="BF2" s="78" t="s">
        <v>14</v>
      </c>
      <c r="BG2" s="82" t="s">
        <v>0</v>
      </c>
      <c r="BH2" s="80"/>
      <c r="BI2" s="81"/>
      <c r="BJ2" s="78"/>
      <c r="BK2" s="78" t="s">
        <v>12</v>
      </c>
      <c r="BL2" s="78" t="s">
        <v>13</v>
      </c>
      <c r="BM2" s="78" t="s">
        <v>1</v>
      </c>
      <c r="BN2" s="78" t="s">
        <v>14</v>
      </c>
      <c r="BO2" s="82" t="s">
        <v>0</v>
      </c>
      <c r="BP2" s="80"/>
      <c r="BQ2" s="81"/>
      <c r="BR2" s="78"/>
      <c r="BS2" s="78" t="s">
        <v>12</v>
      </c>
      <c r="BT2" s="78" t="s">
        <v>13</v>
      </c>
      <c r="BU2" s="78" t="s">
        <v>1</v>
      </c>
      <c r="BV2" s="78" t="s">
        <v>14</v>
      </c>
      <c r="BW2" s="82" t="s">
        <v>0</v>
      </c>
      <c r="BX2" s="83"/>
      <c r="BY2" s="81"/>
      <c r="BZ2" s="78"/>
      <c r="CA2" s="78" t="s">
        <v>12</v>
      </c>
      <c r="CB2" s="78" t="s">
        <v>13</v>
      </c>
      <c r="CC2" s="78" t="s">
        <v>1</v>
      </c>
      <c r="CD2" s="84" t="s">
        <v>14</v>
      </c>
      <c r="CE2" s="82" t="s">
        <v>0</v>
      </c>
      <c r="CF2" s="80"/>
      <c r="CG2" s="81"/>
      <c r="CH2" s="78"/>
      <c r="CI2" s="78" t="s">
        <v>12</v>
      </c>
      <c r="CJ2" s="78" t="s">
        <v>13</v>
      </c>
      <c r="CK2" s="78" t="s">
        <v>1</v>
      </c>
      <c r="CL2" s="78" t="s">
        <v>14</v>
      </c>
      <c r="CM2" s="82" t="s">
        <v>0</v>
      </c>
      <c r="CN2" s="85" t="s">
        <v>17</v>
      </c>
      <c r="CO2" s="85" t="s">
        <v>18</v>
      </c>
      <c r="CP2" s="93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48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>
      <c r="A3" s="71" t="s">
        <v>202</v>
      </c>
      <c r="B3" s="107"/>
      <c r="C3" s="118" t="s">
        <v>186</v>
      </c>
      <c r="D3" s="33"/>
      <c r="E3" s="30">
        <f>D3*1.2</f>
        <v>0</v>
      </c>
      <c r="F3" s="4"/>
      <c r="G3" s="4"/>
      <c r="H3" s="4"/>
      <c r="I3" s="4"/>
      <c r="J3" s="4"/>
      <c r="K3" s="31">
        <f>SUM(D3:J3)-D3</f>
        <v>0</v>
      </c>
      <c r="L3" s="33"/>
      <c r="M3" s="30">
        <f>L3*1.2</f>
        <v>0</v>
      </c>
      <c r="N3" s="4"/>
      <c r="O3" s="4"/>
      <c r="P3" s="4"/>
      <c r="Q3" s="4"/>
      <c r="R3" s="4"/>
      <c r="S3" s="31">
        <f>SUM(L3:R3)-L3</f>
        <v>0</v>
      </c>
      <c r="T3" s="33">
        <v>443</v>
      </c>
      <c r="U3" s="30">
        <f>T3*1</f>
        <v>443</v>
      </c>
      <c r="V3" s="4"/>
      <c r="W3" s="4"/>
      <c r="X3" s="4">
        <v>100</v>
      </c>
      <c r="Y3" s="4">
        <v>60</v>
      </c>
      <c r="Z3" s="4"/>
      <c r="AA3" s="31">
        <f>SUM(T3:Z3)-T3</f>
        <v>603</v>
      </c>
      <c r="AB3" s="33">
        <v>422</v>
      </c>
      <c r="AC3" s="30">
        <f>AB3*1</f>
        <v>422</v>
      </c>
      <c r="AD3" s="4"/>
      <c r="AE3" s="4"/>
      <c r="AF3" s="4">
        <v>800</v>
      </c>
      <c r="AG3" s="4">
        <v>30</v>
      </c>
      <c r="AH3" s="4"/>
      <c r="AI3" s="31">
        <f>SUM(AB3:AH3)-AB3</f>
        <v>1252</v>
      </c>
      <c r="AJ3" s="33"/>
      <c r="AK3" s="30">
        <f>AJ3*1</f>
        <v>0</v>
      </c>
      <c r="AL3" s="4"/>
      <c r="AM3" s="4"/>
      <c r="AN3" s="4"/>
      <c r="AO3" s="4"/>
      <c r="AP3" s="4"/>
      <c r="AQ3" s="31">
        <f>SUM(AJ3:AP3)-AJ3</f>
        <v>0</v>
      </c>
      <c r="AR3" s="33">
        <v>520</v>
      </c>
      <c r="AS3" s="54">
        <f>AR3*1</f>
        <v>520</v>
      </c>
      <c r="AT3" s="56"/>
      <c r="AU3" s="4"/>
      <c r="AV3" s="4">
        <v>200</v>
      </c>
      <c r="AW3" s="4">
        <v>30</v>
      </c>
      <c r="AX3" s="4">
        <v>800</v>
      </c>
      <c r="AY3" s="31">
        <f>SUM(AR3:AX3)-AR3</f>
        <v>1550</v>
      </c>
      <c r="AZ3" s="33"/>
      <c r="BA3" s="54">
        <f>AZ3*1</f>
        <v>0</v>
      </c>
      <c r="BB3" s="56"/>
      <c r="BC3" s="4"/>
      <c r="BD3" s="4"/>
      <c r="BE3" s="4"/>
      <c r="BF3" s="4"/>
      <c r="BG3" s="31">
        <f>SUM(AZ3:BF3)-AZ3</f>
        <v>0</v>
      </c>
      <c r="BH3" s="33"/>
      <c r="BI3" s="30">
        <f>BH3*1</f>
        <v>0</v>
      </c>
      <c r="BJ3" s="4"/>
      <c r="BK3" s="4"/>
      <c r="BL3" s="4"/>
      <c r="BM3" s="4"/>
      <c r="BN3" s="4"/>
      <c r="BO3" s="31">
        <f>SUM(BH3:BN3)-BH3</f>
        <v>0</v>
      </c>
      <c r="BP3" s="33"/>
      <c r="BQ3" s="30">
        <f>BP3*1.2</f>
        <v>0</v>
      </c>
      <c r="BR3" s="4"/>
      <c r="BS3" s="4"/>
      <c r="BT3" s="4"/>
      <c r="BU3" s="4"/>
      <c r="BV3" s="4"/>
      <c r="BW3" s="31">
        <f>SUM(BP3:BV3)-BP3</f>
        <v>0</v>
      </c>
      <c r="BX3" s="29"/>
      <c r="BY3" s="30">
        <f>(BX3)*1.2</f>
        <v>0</v>
      </c>
      <c r="BZ3" s="4"/>
      <c r="CA3" s="4"/>
      <c r="CB3" s="4"/>
      <c r="CC3" s="4"/>
      <c r="CD3" s="32"/>
      <c r="CE3" s="31">
        <f>SUM(BX3:CD3)-BX3</f>
        <v>0</v>
      </c>
      <c r="CF3" s="33"/>
      <c r="CG3" s="30">
        <f>CF3*1.2</f>
        <v>0</v>
      </c>
      <c r="CH3" s="4"/>
      <c r="CI3" s="4"/>
      <c r="CJ3" s="4"/>
      <c r="CK3" s="4"/>
      <c r="CL3" s="4"/>
      <c r="CM3" s="31">
        <f>SUM(CF3:CL3)-CF3</f>
        <v>0</v>
      </c>
      <c r="CN3" s="59">
        <f>AVERAGE(DC3:DG3)</f>
        <v>681</v>
      </c>
      <c r="CO3" s="105">
        <v>1</v>
      </c>
      <c r="CP3" s="29"/>
      <c r="CQ3" s="34">
        <f>K3</f>
        <v>0</v>
      </c>
      <c r="CR3" s="34">
        <f>S3</f>
        <v>0</v>
      </c>
      <c r="CS3" s="34">
        <f t="shared" ref="CS3:CS12" si="0">AA3</f>
        <v>603</v>
      </c>
      <c r="CT3" s="34">
        <f t="shared" ref="CT3:CT12" si="1">AI3</f>
        <v>1252</v>
      </c>
      <c r="CU3" s="34">
        <f t="shared" ref="CU3:CU12" si="2">AQ3</f>
        <v>0</v>
      </c>
      <c r="CV3" s="34">
        <f t="shared" ref="CV3:CV12" si="3">AY3</f>
        <v>1550</v>
      </c>
      <c r="CW3" s="34">
        <f t="shared" ref="CW3:CW12" si="4">BG3</f>
        <v>0</v>
      </c>
      <c r="CX3" s="34">
        <f t="shared" ref="CX3:CX12" si="5">BO3</f>
        <v>0</v>
      </c>
      <c r="CY3" s="34">
        <f t="shared" ref="CY3:CY12" si="6">BW3</f>
        <v>0</v>
      </c>
      <c r="CZ3" s="34">
        <f t="shared" ref="CZ3:CZ12" si="7">CE3</f>
        <v>0</v>
      </c>
      <c r="DA3" s="34">
        <f t="shared" ref="DA3:DA12" si="8">CM3</f>
        <v>0</v>
      </c>
      <c r="DB3" s="41"/>
      <c r="DC3" s="34">
        <f>LARGE($CQ3:$DA3,1)</f>
        <v>1550</v>
      </c>
      <c r="DD3" s="34">
        <f>LARGE($CQ3:$DA3,2)</f>
        <v>1252</v>
      </c>
      <c r="DE3" s="34">
        <f>LARGE($CQ3:$DA3,3)</f>
        <v>603</v>
      </c>
      <c r="DF3" s="34">
        <f>LARGE($CQ3:$DA3,4)</f>
        <v>0</v>
      </c>
      <c r="DG3" s="34">
        <f>LARGE($CQ3:$DA3,5)</f>
        <v>0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>
      <c r="A4" s="38" t="s">
        <v>185</v>
      </c>
      <c r="B4" s="110"/>
      <c r="C4" s="40" t="s">
        <v>186</v>
      </c>
      <c r="D4" s="33"/>
      <c r="E4" s="30">
        <f>D4*1.2</f>
        <v>0</v>
      </c>
      <c r="F4" s="4"/>
      <c r="G4" s="4"/>
      <c r="H4" s="4"/>
      <c r="I4" s="4"/>
      <c r="J4" s="4"/>
      <c r="K4" s="31">
        <f>SUM(D4:J4)-D4</f>
        <v>0</v>
      </c>
      <c r="L4" s="33"/>
      <c r="M4" s="30">
        <f>L4*1.2</f>
        <v>0</v>
      </c>
      <c r="N4" s="4"/>
      <c r="O4" s="4"/>
      <c r="P4" s="4"/>
      <c r="Q4" s="4"/>
      <c r="R4" s="4"/>
      <c r="S4" s="31">
        <f>SUM(L4:R4)-L4</f>
        <v>0</v>
      </c>
      <c r="T4" s="33"/>
      <c r="U4" s="30">
        <f>T4*1</f>
        <v>0</v>
      </c>
      <c r="V4" s="4"/>
      <c r="W4" s="4"/>
      <c r="X4" s="4"/>
      <c r="Y4" s="4"/>
      <c r="Z4" s="4"/>
      <c r="AA4" s="31">
        <f>SUM(T4:Z4)-T4</f>
        <v>0</v>
      </c>
      <c r="AB4" s="33">
        <v>304</v>
      </c>
      <c r="AC4" s="30">
        <f>AB4*1</f>
        <v>304</v>
      </c>
      <c r="AD4" s="4"/>
      <c r="AE4" s="4"/>
      <c r="AF4" s="4">
        <v>700</v>
      </c>
      <c r="AG4" s="4">
        <v>30</v>
      </c>
      <c r="AH4" s="4"/>
      <c r="AI4" s="31">
        <f>SUM(AB4:AH4)-AB4</f>
        <v>1034</v>
      </c>
      <c r="AJ4" s="33"/>
      <c r="AK4" s="30">
        <f>AJ4*1</f>
        <v>0</v>
      </c>
      <c r="AL4" s="4"/>
      <c r="AM4" s="4"/>
      <c r="AN4" s="4"/>
      <c r="AO4" s="4"/>
      <c r="AP4" s="4"/>
      <c r="AQ4" s="31">
        <f>SUM(AJ4:AP4)-AJ4</f>
        <v>0</v>
      </c>
      <c r="AR4" s="33">
        <v>430</v>
      </c>
      <c r="AS4" s="30">
        <f>AR4*1</f>
        <v>430</v>
      </c>
      <c r="AT4" s="29"/>
      <c r="AU4" s="4"/>
      <c r="AV4" s="4">
        <v>100</v>
      </c>
      <c r="AW4" s="4">
        <v>30</v>
      </c>
      <c r="AX4" s="4"/>
      <c r="AY4" s="31">
        <f>SUM(AR4:AX4)-AR4</f>
        <v>560</v>
      </c>
      <c r="AZ4" s="32"/>
      <c r="BA4" s="30">
        <f>AZ4*1</f>
        <v>0</v>
      </c>
      <c r="BB4" s="29"/>
      <c r="BC4" s="4"/>
      <c r="BD4" s="4"/>
      <c r="BE4" s="4"/>
      <c r="BF4" s="4"/>
      <c r="BG4" s="31">
        <f>SUM(AZ4:BF4)-AZ4</f>
        <v>0</v>
      </c>
      <c r="BH4" s="33"/>
      <c r="BI4" s="30">
        <f>BH4*1</f>
        <v>0</v>
      </c>
      <c r="BJ4" s="4"/>
      <c r="BK4" s="4"/>
      <c r="BL4" s="4"/>
      <c r="BM4" s="4"/>
      <c r="BN4" s="4"/>
      <c r="BO4" s="31">
        <f>SUM(BH4:BN4)-BH4</f>
        <v>0</v>
      </c>
      <c r="BP4" s="33"/>
      <c r="BQ4" s="30">
        <f>BP4*1.2</f>
        <v>0</v>
      </c>
      <c r="BR4" s="4"/>
      <c r="BS4" s="4"/>
      <c r="BT4" s="4"/>
      <c r="BU4" s="4"/>
      <c r="BV4" s="4"/>
      <c r="BW4" s="31">
        <f>SUM(BP4:BV4)-BP4</f>
        <v>0</v>
      </c>
      <c r="BX4" s="29"/>
      <c r="BY4" s="30">
        <f>(BX4)*1.2</f>
        <v>0</v>
      </c>
      <c r="BZ4" s="4"/>
      <c r="CA4" s="4"/>
      <c r="CB4" s="4"/>
      <c r="CC4" s="4"/>
      <c r="CD4" s="32"/>
      <c r="CE4" s="31">
        <f>SUM(BX4:CD4)-BX4</f>
        <v>0</v>
      </c>
      <c r="CF4" s="33"/>
      <c r="CG4" s="30">
        <f>CF4*1.2</f>
        <v>0</v>
      </c>
      <c r="CH4" s="4"/>
      <c r="CI4" s="4"/>
      <c r="CJ4" s="4"/>
      <c r="CK4" s="4"/>
      <c r="CL4" s="4"/>
      <c r="CM4" s="31">
        <f>SUM(CF4:CL4)-CF4</f>
        <v>0</v>
      </c>
      <c r="CN4" s="59">
        <f>AVERAGE(DC4:DG4)</f>
        <v>318.8</v>
      </c>
      <c r="CO4" s="105">
        <v>2</v>
      </c>
      <c r="CP4" s="29"/>
      <c r="CQ4" s="34">
        <f t="shared" ref="CQ4:CQ12" si="9">K4</f>
        <v>0</v>
      </c>
      <c r="CR4" s="34">
        <f t="shared" ref="CR4:CR12" si="10">S4</f>
        <v>0</v>
      </c>
      <c r="CS4" s="34">
        <f t="shared" si="0"/>
        <v>0</v>
      </c>
      <c r="CT4" s="34">
        <f t="shared" si="1"/>
        <v>1034</v>
      </c>
      <c r="CU4" s="34">
        <f t="shared" si="2"/>
        <v>0</v>
      </c>
      <c r="CV4" s="34">
        <f t="shared" si="3"/>
        <v>560</v>
      </c>
      <c r="CW4" s="34">
        <f t="shared" si="4"/>
        <v>0</v>
      </c>
      <c r="CX4" s="34">
        <f t="shared" si="5"/>
        <v>0</v>
      </c>
      <c r="CY4" s="34">
        <f t="shared" si="6"/>
        <v>0</v>
      </c>
      <c r="CZ4" s="34">
        <f t="shared" si="7"/>
        <v>0</v>
      </c>
      <c r="DA4" s="34">
        <f t="shared" si="8"/>
        <v>0</v>
      </c>
      <c r="DB4" s="41"/>
      <c r="DC4" s="34">
        <f t="shared" ref="DC4:DC48" si="11">LARGE($CQ4:$DA4,1)</f>
        <v>1034</v>
      </c>
      <c r="DD4" s="34">
        <f t="shared" ref="DD4:DD48" si="12">LARGE($CQ4:$DA4,2)</f>
        <v>560</v>
      </c>
      <c r="DE4" s="34">
        <f t="shared" ref="DE4:DE48" si="13">LARGE($CQ4:$DA4,3)</f>
        <v>0</v>
      </c>
      <c r="DF4" s="34">
        <f t="shared" ref="DF4:DF48" si="14">LARGE($CQ4:$DA4,4)</f>
        <v>0</v>
      </c>
      <c r="DG4" s="34">
        <f t="shared" ref="DG4:DG48" si="15">LARGE($CQ4:$DA4,5)</f>
        <v>0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>
      <c r="A5" s="20" t="s">
        <v>152</v>
      </c>
      <c r="B5" s="107">
        <v>1979</v>
      </c>
      <c r="C5" s="23" t="s">
        <v>33</v>
      </c>
      <c r="D5" s="33">
        <v>464</v>
      </c>
      <c r="E5" s="30">
        <f>D5*1.2</f>
        <v>556.79999999999995</v>
      </c>
      <c r="F5" s="4"/>
      <c r="G5" s="4"/>
      <c r="H5" s="4">
        <v>300</v>
      </c>
      <c r="I5" s="4">
        <v>40</v>
      </c>
      <c r="J5" s="4"/>
      <c r="K5" s="31">
        <f>SUM(D5:J5)-D5</f>
        <v>896.8</v>
      </c>
      <c r="L5" s="33"/>
      <c r="M5" s="30">
        <f>L5*1.2</f>
        <v>0</v>
      </c>
      <c r="N5" s="4"/>
      <c r="O5" s="4"/>
      <c r="P5" s="4"/>
      <c r="Q5" s="4"/>
      <c r="R5" s="4"/>
      <c r="S5" s="31">
        <f>SUM(L5:R5)-L5</f>
        <v>0</v>
      </c>
      <c r="T5" s="33"/>
      <c r="U5" s="30">
        <f>T5*1</f>
        <v>0</v>
      </c>
      <c r="V5" s="4"/>
      <c r="W5" s="4"/>
      <c r="X5" s="4"/>
      <c r="Y5" s="4"/>
      <c r="Z5" s="4"/>
      <c r="AA5" s="31">
        <f>SUM(T5:Z5)-T5</f>
        <v>0</v>
      </c>
      <c r="AB5" s="33"/>
      <c r="AC5" s="30">
        <f>AB5*1</f>
        <v>0</v>
      </c>
      <c r="AD5" s="4"/>
      <c r="AE5" s="4"/>
      <c r="AF5" s="4"/>
      <c r="AG5" s="4"/>
      <c r="AH5" s="4"/>
      <c r="AI5" s="31">
        <f>SUM(AB5:AH5)-AB5</f>
        <v>0</v>
      </c>
      <c r="AJ5" s="33"/>
      <c r="AK5" s="30">
        <f>AJ5*1</f>
        <v>0</v>
      </c>
      <c r="AL5" s="4"/>
      <c r="AM5" s="4"/>
      <c r="AN5" s="4"/>
      <c r="AO5" s="4"/>
      <c r="AP5" s="4"/>
      <c r="AQ5" s="31">
        <f>SUM(AJ5:AP5)-AJ5</f>
        <v>0</v>
      </c>
      <c r="AR5" s="33"/>
      <c r="AS5" s="30">
        <f>AR5*1</f>
        <v>0</v>
      </c>
      <c r="AT5" s="29"/>
      <c r="AU5" s="4"/>
      <c r="AV5" s="4"/>
      <c r="AW5" s="4"/>
      <c r="AX5" s="4"/>
      <c r="AY5" s="31">
        <f>SUM(AR5:AX5)-AR5</f>
        <v>0</v>
      </c>
      <c r="AZ5" s="32"/>
      <c r="BA5" s="30">
        <f>AZ5*1</f>
        <v>0</v>
      </c>
      <c r="BB5" s="29"/>
      <c r="BC5" s="4"/>
      <c r="BD5" s="4"/>
      <c r="BE5" s="4"/>
      <c r="BF5" s="4"/>
      <c r="BG5" s="31">
        <f>SUM(AZ5:BF5)-AZ5</f>
        <v>0</v>
      </c>
      <c r="BH5" s="33"/>
      <c r="BI5" s="30">
        <f>BH5*1</f>
        <v>0</v>
      </c>
      <c r="BJ5" s="4"/>
      <c r="BK5" s="4"/>
      <c r="BL5" s="4"/>
      <c r="BM5" s="4"/>
      <c r="BN5" s="4"/>
      <c r="BO5" s="31">
        <f>SUM(BH5:BN5)-BH5</f>
        <v>0</v>
      </c>
      <c r="BP5" s="33"/>
      <c r="BQ5" s="30">
        <f>BP5*1.2</f>
        <v>0</v>
      </c>
      <c r="BR5" s="4"/>
      <c r="BS5" s="4"/>
      <c r="BT5" s="4"/>
      <c r="BU5" s="4"/>
      <c r="BV5" s="4"/>
      <c r="BW5" s="31">
        <f>SUM(BP5:BV5)-BP5</f>
        <v>0</v>
      </c>
      <c r="BX5" s="29"/>
      <c r="BY5" s="30">
        <f>(BX5)*1.2</f>
        <v>0</v>
      </c>
      <c r="BZ5" s="4"/>
      <c r="CA5" s="4"/>
      <c r="CB5" s="4"/>
      <c r="CC5" s="4"/>
      <c r="CD5" s="32"/>
      <c r="CE5" s="31">
        <f>SUM(BX5:CD5)-BX5</f>
        <v>0</v>
      </c>
      <c r="CF5" s="33"/>
      <c r="CG5" s="30">
        <f>CF5*1.2</f>
        <v>0</v>
      </c>
      <c r="CH5" s="4"/>
      <c r="CI5" s="4"/>
      <c r="CJ5" s="4"/>
      <c r="CK5" s="4"/>
      <c r="CL5" s="4"/>
      <c r="CM5" s="31">
        <f>SUM(CF5:CL5)-CF5</f>
        <v>0</v>
      </c>
      <c r="CN5" s="59">
        <f>AVERAGE(DC5:DG5)</f>
        <v>179.35999999999999</v>
      </c>
      <c r="CO5" s="105">
        <v>3</v>
      </c>
      <c r="CP5" s="29"/>
      <c r="CQ5" s="34">
        <f t="shared" si="9"/>
        <v>896.8</v>
      </c>
      <c r="CR5" s="34">
        <f t="shared" si="10"/>
        <v>0</v>
      </c>
      <c r="CS5" s="34">
        <f t="shared" si="0"/>
        <v>0</v>
      </c>
      <c r="CT5" s="34">
        <f t="shared" si="1"/>
        <v>0</v>
      </c>
      <c r="CU5" s="34">
        <f t="shared" si="2"/>
        <v>0</v>
      </c>
      <c r="CV5" s="34">
        <f t="shared" si="3"/>
        <v>0</v>
      </c>
      <c r="CW5" s="34">
        <f t="shared" si="4"/>
        <v>0</v>
      </c>
      <c r="CX5" s="34">
        <f t="shared" si="5"/>
        <v>0</v>
      </c>
      <c r="CY5" s="34">
        <f t="shared" si="6"/>
        <v>0</v>
      </c>
      <c r="CZ5" s="34">
        <f t="shared" si="7"/>
        <v>0</v>
      </c>
      <c r="DA5" s="34">
        <f t="shared" si="8"/>
        <v>0</v>
      </c>
      <c r="DB5" s="41"/>
      <c r="DC5" s="34">
        <f t="shared" si="11"/>
        <v>896.8</v>
      </c>
      <c r="DD5" s="34">
        <f t="shared" si="12"/>
        <v>0</v>
      </c>
      <c r="DE5" s="34">
        <f t="shared" si="13"/>
        <v>0</v>
      </c>
      <c r="DF5" s="34">
        <f t="shared" si="14"/>
        <v>0</v>
      </c>
      <c r="DG5" s="34">
        <f t="shared" si="15"/>
        <v>0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>
      <c r="A6" s="44" t="s">
        <v>147</v>
      </c>
      <c r="B6" s="107">
        <v>1985</v>
      </c>
      <c r="C6" s="23" t="s">
        <v>33</v>
      </c>
      <c r="D6" s="33"/>
      <c r="E6" s="30">
        <f>D6*1.2</f>
        <v>0</v>
      </c>
      <c r="F6" s="4"/>
      <c r="G6" s="4"/>
      <c r="H6" s="4"/>
      <c r="I6" s="4"/>
      <c r="J6" s="4"/>
      <c r="K6" s="31">
        <f>SUM(D6:J6)-D6</f>
        <v>0</v>
      </c>
      <c r="L6" s="33"/>
      <c r="M6" s="30">
        <f>L6*1.2</f>
        <v>0</v>
      </c>
      <c r="N6" s="4"/>
      <c r="O6" s="4"/>
      <c r="P6" s="4"/>
      <c r="Q6" s="4"/>
      <c r="R6" s="4"/>
      <c r="S6" s="31">
        <f>SUM(L6:R6)-L6</f>
        <v>0</v>
      </c>
      <c r="T6" s="33"/>
      <c r="U6" s="30">
        <f>T6*1</f>
        <v>0</v>
      </c>
      <c r="V6" s="4"/>
      <c r="W6" s="4"/>
      <c r="X6" s="4"/>
      <c r="Y6" s="4"/>
      <c r="Z6" s="4"/>
      <c r="AA6" s="31">
        <f>SUM(T6:Z6)-T6</f>
        <v>0</v>
      </c>
      <c r="AB6" s="33">
        <v>262</v>
      </c>
      <c r="AC6" s="30">
        <f>AB6*1</f>
        <v>262</v>
      </c>
      <c r="AD6" s="4"/>
      <c r="AE6" s="4"/>
      <c r="AF6" s="4">
        <v>500</v>
      </c>
      <c r="AG6" s="4">
        <v>30</v>
      </c>
      <c r="AH6" s="4"/>
      <c r="AI6" s="31">
        <f>SUM(AB6:AH6)-AB6</f>
        <v>792</v>
      </c>
      <c r="AJ6" s="33"/>
      <c r="AK6" s="30">
        <f>AJ6*1</f>
        <v>0</v>
      </c>
      <c r="AL6" s="4"/>
      <c r="AM6" s="4"/>
      <c r="AN6" s="4"/>
      <c r="AO6" s="4"/>
      <c r="AP6" s="4"/>
      <c r="AQ6" s="31">
        <f>SUM(AJ6:AP6)-AJ6</f>
        <v>0</v>
      </c>
      <c r="AR6" s="33"/>
      <c r="AS6" s="30">
        <f>AR6*1</f>
        <v>0</v>
      </c>
      <c r="AU6" s="4"/>
      <c r="AV6" s="4"/>
      <c r="AW6" s="4"/>
      <c r="AX6" s="4"/>
      <c r="AY6" s="31">
        <f>SUM(AR6:AX6)-AR6</f>
        <v>0</v>
      </c>
      <c r="AZ6" s="32"/>
      <c r="BA6" s="30">
        <f>AZ6*1</f>
        <v>0</v>
      </c>
      <c r="BC6" s="4"/>
      <c r="BD6" s="4"/>
      <c r="BE6" s="4"/>
      <c r="BF6" s="4"/>
      <c r="BG6" s="31">
        <f>SUM(AZ6:BF6)-AZ6</f>
        <v>0</v>
      </c>
      <c r="BH6" s="33"/>
      <c r="BI6" s="30">
        <f>BH6*1</f>
        <v>0</v>
      </c>
      <c r="BJ6" s="4"/>
      <c r="BK6" s="4"/>
      <c r="BL6" s="4"/>
      <c r="BM6" s="4"/>
      <c r="BN6" s="4"/>
      <c r="BO6" s="31">
        <f>SUM(BH6:BN6)-BH6</f>
        <v>0</v>
      </c>
      <c r="BP6" s="33"/>
      <c r="BQ6" s="30">
        <f>BP6*1.2</f>
        <v>0</v>
      </c>
      <c r="BR6" s="4"/>
      <c r="BS6" s="4"/>
      <c r="BT6" s="4"/>
      <c r="BU6" s="4"/>
      <c r="BV6" s="4"/>
      <c r="BW6" s="31">
        <f>SUM(BP6:BV6)-BP6</f>
        <v>0</v>
      </c>
      <c r="BX6" s="29"/>
      <c r="BY6" s="30">
        <f>(BX6)*1.2</f>
        <v>0</v>
      </c>
      <c r="BZ6" s="4"/>
      <c r="CA6" s="4"/>
      <c r="CB6" s="4"/>
      <c r="CC6" s="4"/>
      <c r="CD6" s="32"/>
      <c r="CE6" s="31">
        <f>SUM(BX6:CD6)-BX6</f>
        <v>0</v>
      </c>
      <c r="CF6" s="33"/>
      <c r="CG6" s="30">
        <f>CF6*1.2</f>
        <v>0</v>
      </c>
      <c r="CH6" s="4"/>
      <c r="CI6" s="4"/>
      <c r="CJ6" s="4"/>
      <c r="CK6" s="4"/>
      <c r="CL6" s="4"/>
      <c r="CM6" s="31">
        <f>SUM(CF6:CL6)-CF6</f>
        <v>0</v>
      </c>
      <c r="CN6" s="59">
        <f>AVERAGE(DC6:DG6)</f>
        <v>158.4</v>
      </c>
      <c r="CO6" s="105">
        <v>4</v>
      </c>
      <c r="CP6" s="29"/>
      <c r="CQ6" s="34">
        <f t="shared" si="9"/>
        <v>0</v>
      </c>
      <c r="CR6" s="34">
        <f t="shared" si="10"/>
        <v>0</v>
      </c>
      <c r="CS6" s="34">
        <f t="shared" si="0"/>
        <v>0</v>
      </c>
      <c r="CT6" s="34">
        <f t="shared" si="1"/>
        <v>792</v>
      </c>
      <c r="CU6" s="34">
        <f t="shared" si="2"/>
        <v>0</v>
      </c>
      <c r="CV6" s="34">
        <f t="shared" si="3"/>
        <v>0</v>
      </c>
      <c r="CW6" s="34">
        <f t="shared" si="4"/>
        <v>0</v>
      </c>
      <c r="CX6" s="34">
        <f t="shared" si="5"/>
        <v>0</v>
      </c>
      <c r="CY6" s="34">
        <f t="shared" si="6"/>
        <v>0</v>
      </c>
      <c r="CZ6" s="34">
        <f t="shared" si="7"/>
        <v>0</v>
      </c>
      <c r="DA6" s="34">
        <f t="shared" si="8"/>
        <v>0</v>
      </c>
      <c r="DB6" s="41"/>
      <c r="DC6" s="34">
        <f t="shared" si="11"/>
        <v>792</v>
      </c>
      <c r="DD6" s="34">
        <f t="shared" si="12"/>
        <v>0</v>
      </c>
      <c r="DE6" s="34">
        <f t="shared" si="13"/>
        <v>0</v>
      </c>
      <c r="DF6" s="34">
        <f t="shared" si="14"/>
        <v>0</v>
      </c>
      <c r="DG6" s="34">
        <f t="shared" si="15"/>
        <v>0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>
      <c r="A7" s="20" t="s">
        <v>154</v>
      </c>
      <c r="B7" s="107">
        <v>2001</v>
      </c>
      <c r="C7" s="23" t="s">
        <v>33</v>
      </c>
      <c r="D7" s="33">
        <v>432</v>
      </c>
      <c r="E7" s="30">
        <f>D7*1.2</f>
        <v>518.4</v>
      </c>
      <c r="F7" s="4"/>
      <c r="G7" s="4"/>
      <c r="H7" s="4">
        <v>200</v>
      </c>
      <c r="I7" s="4">
        <v>40</v>
      </c>
      <c r="J7" s="4"/>
      <c r="K7" s="31">
        <f>SUM(D7:J7)-D7</f>
        <v>758.40000000000009</v>
      </c>
      <c r="L7" s="33"/>
      <c r="M7" s="30">
        <f>L7*1.2</f>
        <v>0</v>
      </c>
      <c r="N7" s="4"/>
      <c r="O7" s="4"/>
      <c r="P7" s="4"/>
      <c r="Q7" s="4"/>
      <c r="R7" s="4"/>
      <c r="S7" s="31">
        <f>SUM(L7:R7)-L7</f>
        <v>0</v>
      </c>
      <c r="T7" s="33"/>
      <c r="U7" s="30">
        <f>T7*1</f>
        <v>0</v>
      </c>
      <c r="V7" s="4"/>
      <c r="W7" s="4"/>
      <c r="X7" s="4"/>
      <c r="Y7" s="4"/>
      <c r="Z7" s="4"/>
      <c r="AA7" s="31">
        <f>SUM(T7:Z7)-T7</f>
        <v>0</v>
      </c>
      <c r="AB7" s="33"/>
      <c r="AC7" s="30">
        <f>AB7*1</f>
        <v>0</v>
      </c>
      <c r="AD7" s="4"/>
      <c r="AE7" s="4"/>
      <c r="AF7" s="4"/>
      <c r="AG7" s="4"/>
      <c r="AH7" s="4"/>
      <c r="AI7" s="31">
        <f>SUM(AB7:AH7)-AB7</f>
        <v>0</v>
      </c>
      <c r="AJ7" s="33"/>
      <c r="AK7" s="30">
        <f>AJ7*1</f>
        <v>0</v>
      </c>
      <c r="AL7" s="4"/>
      <c r="AM7" s="4"/>
      <c r="AN7" s="4"/>
      <c r="AO7" s="4"/>
      <c r="AP7" s="4"/>
      <c r="AQ7" s="31">
        <f>SUM(AJ7:AP7)-AJ7</f>
        <v>0</v>
      </c>
      <c r="AR7" s="33"/>
      <c r="AS7" s="30">
        <f>AR7*1</f>
        <v>0</v>
      </c>
      <c r="AT7" s="29"/>
      <c r="AU7" s="4"/>
      <c r="AV7" s="4"/>
      <c r="AW7" s="4"/>
      <c r="AX7" s="4"/>
      <c r="AY7" s="31">
        <f>SUM(AR7:AX7)-AR7</f>
        <v>0</v>
      </c>
      <c r="AZ7" s="32"/>
      <c r="BA7" s="30">
        <f>AZ7*1</f>
        <v>0</v>
      </c>
      <c r="BB7" s="29"/>
      <c r="BC7" s="4"/>
      <c r="BD7" s="4"/>
      <c r="BE7" s="4"/>
      <c r="BF7" s="4"/>
      <c r="BG7" s="31">
        <f>SUM(AZ7:BF7)-AZ7</f>
        <v>0</v>
      </c>
      <c r="BH7" s="33"/>
      <c r="BI7" s="30">
        <f>BH7*1</f>
        <v>0</v>
      </c>
      <c r="BJ7" s="4"/>
      <c r="BK7" s="4"/>
      <c r="BL7" s="4"/>
      <c r="BM7" s="4"/>
      <c r="BN7" s="4"/>
      <c r="BO7" s="31">
        <f>SUM(BH7:BN7)-BH7</f>
        <v>0</v>
      </c>
      <c r="BP7" s="33"/>
      <c r="BQ7" s="30">
        <f>BP7*1.2</f>
        <v>0</v>
      </c>
      <c r="BR7" s="4"/>
      <c r="BS7" s="4"/>
      <c r="BT7" s="4"/>
      <c r="BU7" s="4"/>
      <c r="BV7" s="4"/>
      <c r="BW7" s="31">
        <f>SUM(BP7:BV7)-BP7</f>
        <v>0</v>
      </c>
      <c r="BX7" s="29"/>
      <c r="BY7" s="30">
        <f>(BX7)*1.2</f>
        <v>0</v>
      </c>
      <c r="BZ7" s="4"/>
      <c r="CA7" s="4"/>
      <c r="CB7" s="4"/>
      <c r="CC7" s="4"/>
      <c r="CD7" s="32"/>
      <c r="CE7" s="31">
        <f>SUM(BX7:CD7)-BX7</f>
        <v>0</v>
      </c>
      <c r="CF7" s="33"/>
      <c r="CG7" s="30">
        <f>CF7*1.2</f>
        <v>0</v>
      </c>
      <c r="CH7" s="4"/>
      <c r="CI7" s="4"/>
      <c r="CJ7" s="4"/>
      <c r="CK7" s="4"/>
      <c r="CL7" s="4"/>
      <c r="CM7" s="31">
        <f>SUM(CF7:CL7)-CF7</f>
        <v>0</v>
      </c>
      <c r="CN7" s="59">
        <f>AVERAGE(DC7:DG7)</f>
        <v>151.68</v>
      </c>
      <c r="CO7" s="105">
        <v>5</v>
      </c>
      <c r="CP7" s="29"/>
      <c r="CQ7" s="34">
        <f t="shared" si="9"/>
        <v>758.40000000000009</v>
      </c>
      <c r="CR7" s="34">
        <f t="shared" si="10"/>
        <v>0</v>
      </c>
      <c r="CS7" s="34">
        <f t="shared" si="0"/>
        <v>0</v>
      </c>
      <c r="CT7" s="34">
        <f t="shared" si="1"/>
        <v>0</v>
      </c>
      <c r="CU7" s="34">
        <f t="shared" si="2"/>
        <v>0</v>
      </c>
      <c r="CV7" s="34">
        <f t="shared" si="3"/>
        <v>0</v>
      </c>
      <c r="CW7" s="34">
        <f t="shared" si="4"/>
        <v>0</v>
      </c>
      <c r="CX7" s="34">
        <f t="shared" si="5"/>
        <v>0</v>
      </c>
      <c r="CY7" s="34">
        <f t="shared" si="6"/>
        <v>0</v>
      </c>
      <c r="CZ7" s="34">
        <f t="shared" si="7"/>
        <v>0</v>
      </c>
      <c r="DA7" s="34">
        <f t="shared" si="8"/>
        <v>0</v>
      </c>
      <c r="DB7" s="41"/>
      <c r="DC7" s="34">
        <f t="shared" si="11"/>
        <v>758.40000000000009</v>
      </c>
      <c r="DD7" s="34">
        <f t="shared" si="12"/>
        <v>0</v>
      </c>
      <c r="DE7" s="34">
        <f t="shared" si="13"/>
        <v>0</v>
      </c>
      <c r="DF7" s="34">
        <f t="shared" si="14"/>
        <v>0</v>
      </c>
      <c r="DG7" s="34">
        <f t="shared" si="15"/>
        <v>0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>
      <c r="A8" s="44" t="s">
        <v>212</v>
      </c>
      <c r="B8" s="107"/>
      <c r="C8" s="23" t="s">
        <v>49</v>
      </c>
      <c r="D8" s="33"/>
      <c r="E8" s="30">
        <f>D8*1.2</f>
        <v>0</v>
      </c>
      <c r="F8" s="4"/>
      <c r="G8" s="4"/>
      <c r="H8" s="4"/>
      <c r="I8" s="4"/>
      <c r="J8" s="4"/>
      <c r="K8" s="31">
        <f>SUM(D8:J8)-D8</f>
        <v>0</v>
      </c>
      <c r="L8" s="33"/>
      <c r="M8" s="30">
        <f>L8*1.2</f>
        <v>0</v>
      </c>
      <c r="N8" s="4"/>
      <c r="O8" s="4"/>
      <c r="P8" s="4"/>
      <c r="Q8" s="4"/>
      <c r="R8" s="4"/>
      <c r="S8" s="31">
        <f>SUM(L8:R8)-L8</f>
        <v>0</v>
      </c>
      <c r="T8" s="33"/>
      <c r="U8" s="30">
        <f>T8*1</f>
        <v>0</v>
      </c>
      <c r="V8" s="4"/>
      <c r="W8" s="4"/>
      <c r="X8" s="4"/>
      <c r="Y8" s="4"/>
      <c r="Z8" s="4"/>
      <c r="AA8" s="31">
        <f>SUM(T8:Z8)-T8</f>
        <v>0</v>
      </c>
      <c r="AB8" s="33"/>
      <c r="AC8" s="30">
        <f>AB8*1</f>
        <v>0</v>
      </c>
      <c r="AD8" s="4"/>
      <c r="AE8" s="4"/>
      <c r="AF8" s="4"/>
      <c r="AG8" s="4"/>
      <c r="AH8" s="4"/>
      <c r="AI8" s="31">
        <f>SUM(AB8:AH8)-AB8</f>
        <v>0</v>
      </c>
      <c r="AJ8" s="33"/>
      <c r="AK8" s="30">
        <f>AJ8*1</f>
        <v>0</v>
      </c>
      <c r="AL8" s="4"/>
      <c r="AM8" s="4"/>
      <c r="AN8" s="4"/>
      <c r="AO8" s="4"/>
      <c r="AP8" s="4"/>
      <c r="AQ8" s="31">
        <f>SUM(AJ8:AP8)-AJ8</f>
        <v>0</v>
      </c>
      <c r="AR8" s="33">
        <v>336</v>
      </c>
      <c r="AS8" s="30">
        <f>AR8*1</f>
        <v>336</v>
      </c>
      <c r="AT8" s="29"/>
      <c r="AU8" s="4"/>
      <c r="AV8" s="4">
        <v>300</v>
      </c>
      <c r="AW8" s="4">
        <v>30</v>
      </c>
      <c r="AX8" s="4"/>
      <c r="AY8" s="31">
        <f>SUM(AR8:AX8)-AR8</f>
        <v>666</v>
      </c>
      <c r="AZ8" s="32"/>
      <c r="BA8" s="30">
        <f>AZ8*1</f>
        <v>0</v>
      </c>
      <c r="BB8" s="29"/>
      <c r="BC8" s="4"/>
      <c r="BD8" s="4"/>
      <c r="BE8" s="4"/>
      <c r="BF8" s="4"/>
      <c r="BG8" s="31">
        <f>SUM(AZ8:BF8)-AZ8</f>
        <v>0</v>
      </c>
      <c r="BH8" s="33"/>
      <c r="BI8" s="30">
        <f>BH8*1</f>
        <v>0</v>
      </c>
      <c r="BJ8" s="4"/>
      <c r="BK8" s="4"/>
      <c r="BL8" s="4"/>
      <c r="BM8" s="4"/>
      <c r="BN8" s="4"/>
      <c r="BO8" s="31">
        <f>SUM(BH8:BN8)-BH8</f>
        <v>0</v>
      </c>
      <c r="BP8" s="33"/>
      <c r="BQ8" s="30">
        <f>BP8*1.2</f>
        <v>0</v>
      </c>
      <c r="BR8" s="4"/>
      <c r="BS8" s="4"/>
      <c r="BT8" s="4"/>
      <c r="BU8" s="4"/>
      <c r="BV8" s="4"/>
      <c r="BW8" s="31">
        <f>SUM(BP8:BV8)-BP8</f>
        <v>0</v>
      </c>
      <c r="BX8" s="29"/>
      <c r="BY8" s="30">
        <f>(BX8)*1.2</f>
        <v>0</v>
      </c>
      <c r="BZ8" s="4"/>
      <c r="CA8" s="4"/>
      <c r="CB8" s="4"/>
      <c r="CC8" s="4"/>
      <c r="CD8" s="32"/>
      <c r="CE8" s="31">
        <f>SUM(BX8:CD8)-BX8</f>
        <v>0</v>
      </c>
      <c r="CF8" s="33"/>
      <c r="CG8" s="30">
        <f>CF8*1.2</f>
        <v>0</v>
      </c>
      <c r="CH8" s="4"/>
      <c r="CI8" s="4"/>
      <c r="CJ8" s="4"/>
      <c r="CK8" s="4"/>
      <c r="CL8" s="4"/>
      <c r="CM8" s="31">
        <f>SUM(CF8:CL8)-CF8</f>
        <v>0</v>
      </c>
      <c r="CN8" s="59">
        <f>AVERAGE(DC8:DG8)</f>
        <v>133.19999999999999</v>
      </c>
      <c r="CO8" s="105">
        <v>6</v>
      </c>
      <c r="CP8" s="29"/>
      <c r="CQ8" s="34">
        <f t="shared" si="9"/>
        <v>0</v>
      </c>
      <c r="CR8" s="34">
        <f t="shared" si="10"/>
        <v>0</v>
      </c>
      <c r="CS8" s="34">
        <f t="shared" si="0"/>
        <v>0</v>
      </c>
      <c r="CT8" s="34">
        <f t="shared" si="1"/>
        <v>0</v>
      </c>
      <c r="CU8" s="34">
        <f t="shared" si="2"/>
        <v>0</v>
      </c>
      <c r="CV8" s="34">
        <f t="shared" si="3"/>
        <v>666</v>
      </c>
      <c r="CW8" s="34">
        <f t="shared" si="4"/>
        <v>0</v>
      </c>
      <c r="CX8" s="34">
        <f t="shared" si="5"/>
        <v>0</v>
      </c>
      <c r="CY8" s="34">
        <f t="shared" si="6"/>
        <v>0</v>
      </c>
      <c r="CZ8" s="34">
        <f t="shared" si="7"/>
        <v>0</v>
      </c>
      <c r="DA8" s="34">
        <f t="shared" si="8"/>
        <v>0</v>
      </c>
      <c r="DB8" s="41"/>
      <c r="DC8" s="34">
        <f t="shared" si="11"/>
        <v>666</v>
      </c>
      <c r="DD8" s="34">
        <f t="shared" si="12"/>
        <v>0</v>
      </c>
      <c r="DE8" s="34">
        <f t="shared" si="13"/>
        <v>0</v>
      </c>
      <c r="DF8" s="34">
        <f t="shared" si="14"/>
        <v>0</v>
      </c>
      <c r="DG8" s="34">
        <f t="shared" si="15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>
      <c r="A9" s="20" t="s">
        <v>200</v>
      </c>
      <c r="B9" s="107"/>
      <c r="C9" s="23" t="s">
        <v>66</v>
      </c>
      <c r="D9" s="33">
        <v>318</v>
      </c>
      <c r="E9" s="30">
        <f>D9*1.2</f>
        <v>381.59999999999997</v>
      </c>
      <c r="F9" s="4"/>
      <c r="G9" s="4"/>
      <c r="H9" s="4">
        <v>100</v>
      </c>
      <c r="I9" s="4">
        <v>40</v>
      </c>
      <c r="J9" s="4"/>
      <c r="K9" s="31">
        <f>SUM(D9:J9)-D9</f>
        <v>521.59999999999991</v>
      </c>
      <c r="L9" s="33"/>
      <c r="M9" s="30">
        <f>L9*1.2</f>
        <v>0</v>
      </c>
      <c r="N9" s="4"/>
      <c r="O9" s="4"/>
      <c r="P9" s="4"/>
      <c r="Q9" s="4"/>
      <c r="R9" s="4"/>
      <c r="S9" s="31">
        <f>SUM(L9:R9)-L9</f>
        <v>0</v>
      </c>
      <c r="T9" s="33"/>
      <c r="U9" s="30">
        <f>T9*1</f>
        <v>0</v>
      </c>
      <c r="V9" s="4"/>
      <c r="W9" s="4"/>
      <c r="X9" s="4"/>
      <c r="Y9" s="4"/>
      <c r="Z9" s="4"/>
      <c r="AA9" s="31">
        <f>SUM(T9:Z9)-T9</f>
        <v>0</v>
      </c>
      <c r="AB9" s="33"/>
      <c r="AC9" s="30">
        <f>AB9*1</f>
        <v>0</v>
      </c>
      <c r="AD9" s="4"/>
      <c r="AE9" s="4"/>
      <c r="AF9" s="4"/>
      <c r="AG9" s="4"/>
      <c r="AH9" s="4"/>
      <c r="AI9" s="31">
        <f>SUM(AB9:AH9)-AB9</f>
        <v>0</v>
      </c>
      <c r="AJ9" s="33"/>
      <c r="AK9" s="30">
        <f>AJ9*1</f>
        <v>0</v>
      </c>
      <c r="AL9" s="4"/>
      <c r="AM9" s="4"/>
      <c r="AN9" s="4"/>
      <c r="AO9" s="4"/>
      <c r="AP9" s="4"/>
      <c r="AQ9" s="31">
        <f>SUM(AJ9:AP9)-AJ9</f>
        <v>0</v>
      </c>
      <c r="AR9" s="33"/>
      <c r="AS9" s="30">
        <f>AR9*1</f>
        <v>0</v>
      </c>
      <c r="AT9" s="29"/>
      <c r="AU9" s="4"/>
      <c r="AV9" s="4"/>
      <c r="AW9" s="4"/>
      <c r="AX9" s="4"/>
      <c r="AY9" s="31">
        <f>SUM(AR9:AX9)-AR9</f>
        <v>0</v>
      </c>
      <c r="AZ9" s="32"/>
      <c r="BA9" s="30">
        <f>AZ9*1</f>
        <v>0</v>
      </c>
      <c r="BB9" s="29"/>
      <c r="BC9" s="4"/>
      <c r="BD9" s="4"/>
      <c r="BE9" s="4"/>
      <c r="BF9" s="4"/>
      <c r="BG9" s="31">
        <f>SUM(AZ9:BF9)-AZ9</f>
        <v>0</v>
      </c>
      <c r="BH9" s="33"/>
      <c r="BI9" s="30">
        <f>BH9*1</f>
        <v>0</v>
      </c>
      <c r="BJ9" s="4"/>
      <c r="BK9" s="4"/>
      <c r="BL9" s="4"/>
      <c r="BM9" s="4"/>
      <c r="BN9" s="4"/>
      <c r="BO9" s="31">
        <f>SUM(BH9:BN9)-BH9</f>
        <v>0</v>
      </c>
      <c r="BP9" s="33"/>
      <c r="BQ9" s="30">
        <f>BP9*1.2</f>
        <v>0</v>
      </c>
      <c r="BR9" s="4"/>
      <c r="BS9" s="4"/>
      <c r="BT9" s="4"/>
      <c r="BU9" s="4"/>
      <c r="BV9" s="4"/>
      <c r="BW9" s="31">
        <f>SUM(BP9:BV9)-BP9</f>
        <v>0</v>
      </c>
      <c r="BX9" s="29"/>
      <c r="BY9" s="30">
        <f>(BX9)*1.2</f>
        <v>0</v>
      </c>
      <c r="BZ9" s="4"/>
      <c r="CA9" s="4"/>
      <c r="CB9" s="4"/>
      <c r="CC9" s="4"/>
      <c r="CD9" s="32"/>
      <c r="CE9" s="31">
        <f>SUM(BX9:CD9)-BX9</f>
        <v>0</v>
      </c>
      <c r="CF9" s="33"/>
      <c r="CG9" s="30">
        <f>CF9*1.2</f>
        <v>0</v>
      </c>
      <c r="CH9" s="4"/>
      <c r="CI9" s="4"/>
      <c r="CJ9" s="4"/>
      <c r="CK9" s="4"/>
      <c r="CL9" s="4"/>
      <c r="CM9" s="31">
        <f>SUM(CF9:CL9)-CF9</f>
        <v>0</v>
      </c>
      <c r="CN9" s="59">
        <f>AVERAGE(DC9:DG9)</f>
        <v>104.31999999999998</v>
      </c>
      <c r="CO9" s="105">
        <v>7</v>
      </c>
      <c r="CP9" s="29"/>
      <c r="CQ9" s="34">
        <f t="shared" si="9"/>
        <v>521.59999999999991</v>
      </c>
      <c r="CR9" s="34">
        <f t="shared" si="10"/>
        <v>0</v>
      </c>
      <c r="CS9" s="34">
        <f t="shared" si="0"/>
        <v>0</v>
      </c>
      <c r="CT9" s="34">
        <f t="shared" si="1"/>
        <v>0</v>
      </c>
      <c r="CU9" s="34">
        <f t="shared" si="2"/>
        <v>0</v>
      </c>
      <c r="CV9" s="34">
        <f t="shared" si="3"/>
        <v>0</v>
      </c>
      <c r="CW9" s="34">
        <f t="shared" si="4"/>
        <v>0</v>
      </c>
      <c r="CX9" s="34">
        <f t="shared" si="5"/>
        <v>0</v>
      </c>
      <c r="CY9" s="34">
        <f t="shared" si="6"/>
        <v>0</v>
      </c>
      <c r="CZ9" s="34">
        <f t="shared" si="7"/>
        <v>0</v>
      </c>
      <c r="DA9" s="34">
        <f t="shared" si="8"/>
        <v>0</v>
      </c>
      <c r="DB9" s="41"/>
      <c r="DC9" s="34">
        <f t="shared" si="11"/>
        <v>521.59999999999991</v>
      </c>
      <c r="DD9" s="34">
        <f t="shared" si="12"/>
        <v>0</v>
      </c>
      <c r="DE9" s="34">
        <f t="shared" si="13"/>
        <v>0</v>
      </c>
      <c r="DF9" s="34">
        <f t="shared" si="14"/>
        <v>0</v>
      </c>
      <c r="DG9" s="34">
        <f t="shared" si="15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>
      <c r="A10" s="44" t="s">
        <v>194</v>
      </c>
      <c r="B10" s="107"/>
      <c r="C10" s="23" t="s">
        <v>33</v>
      </c>
      <c r="D10" s="33">
        <v>157</v>
      </c>
      <c r="E10" s="30">
        <f>D10*1.2</f>
        <v>188.4</v>
      </c>
      <c r="F10" s="4"/>
      <c r="G10" s="4"/>
      <c r="H10" s="4">
        <v>80</v>
      </c>
      <c r="I10" s="4">
        <v>40</v>
      </c>
      <c r="J10" s="4"/>
      <c r="K10" s="31">
        <f>SUM(D10:J10)-D10</f>
        <v>308.39999999999998</v>
      </c>
      <c r="L10" s="33"/>
      <c r="M10" s="30">
        <f>L10*1.2</f>
        <v>0</v>
      </c>
      <c r="N10" s="4"/>
      <c r="O10" s="4"/>
      <c r="P10" s="4"/>
      <c r="Q10" s="4"/>
      <c r="R10" s="4"/>
      <c r="S10" s="31">
        <f>SUM(L10:R10)-L10</f>
        <v>0</v>
      </c>
      <c r="T10" s="33"/>
      <c r="U10" s="30">
        <f>T10*1</f>
        <v>0</v>
      </c>
      <c r="V10" s="4"/>
      <c r="W10" s="4"/>
      <c r="X10" s="4"/>
      <c r="Y10" s="4"/>
      <c r="Z10" s="4"/>
      <c r="AA10" s="31">
        <f>SUM(T10:Z10)-T10</f>
        <v>0</v>
      </c>
      <c r="AB10" s="33"/>
      <c r="AC10" s="30">
        <f>AB10*1</f>
        <v>0</v>
      </c>
      <c r="AD10" s="4"/>
      <c r="AE10" s="4"/>
      <c r="AF10" s="4"/>
      <c r="AG10" s="4"/>
      <c r="AH10" s="4"/>
      <c r="AI10" s="31">
        <f>SUM(AB10:AH10)-AB10</f>
        <v>0</v>
      </c>
      <c r="AJ10" s="33"/>
      <c r="AK10" s="30">
        <f>AJ10*1</f>
        <v>0</v>
      </c>
      <c r="AL10" s="4"/>
      <c r="AM10" s="4"/>
      <c r="AN10" s="4"/>
      <c r="AO10" s="4"/>
      <c r="AP10" s="4"/>
      <c r="AQ10" s="31">
        <f>SUM(AJ10:AP10)-AJ10</f>
        <v>0</v>
      </c>
      <c r="AR10" s="33"/>
      <c r="AS10" s="30">
        <f>AR10*1</f>
        <v>0</v>
      </c>
      <c r="AT10" s="29"/>
      <c r="AU10" s="4"/>
      <c r="AV10" s="4"/>
      <c r="AW10" s="4"/>
      <c r="AX10" s="4"/>
      <c r="AY10" s="31">
        <f>SUM(AR10:AX10)-AR10</f>
        <v>0</v>
      </c>
      <c r="AZ10" s="32"/>
      <c r="BA10" s="30">
        <f>AZ10*1</f>
        <v>0</v>
      </c>
      <c r="BB10" s="29"/>
      <c r="BC10" s="4"/>
      <c r="BD10" s="4"/>
      <c r="BE10" s="4"/>
      <c r="BF10" s="4"/>
      <c r="BG10" s="31">
        <f>SUM(AZ10:BF10)-AZ10</f>
        <v>0</v>
      </c>
      <c r="BH10" s="33"/>
      <c r="BI10" s="30">
        <f>BH10*1</f>
        <v>0</v>
      </c>
      <c r="BJ10" s="4"/>
      <c r="BK10" s="4"/>
      <c r="BL10" s="4"/>
      <c r="BM10" s="4"/>
      <c r="BN10" s="4"/>
      <c r="BO10" s="31">
        <f>SUM(BH10:BN10)-BH10</f>
        <v>0</v>
      </c>
      <c r="BP10" s="33"/>
      <c r="BQ10" s="30">
        <f>BP10*1.2</f>
        <v>0</v>
      </c>
      <c r="BR10" s="4"/>
      <c r="BS10" s="4"/>
      <c r="BT10" s="4"/>
      <c r="BU10" s="4"/>
      <c r="BV10" s="4"/>
      <c r="BW10" s="31">
        <f>SUM(BP10:BV10)-BP10</f>
        <v>0</v>
      </c>
      <c r="BX10" s="29"/>
      <c r="BY10" s="30">
        <f>(BX10)*1.2</f>
        <v>0</v>
      </c>
      <c r="BZ10" s="4"/>
      <c r="CA10" s="4"/>
      <c r="CB10" s="4"/>
      <c r="CC10" s="4"/>
      <c r="CD10" s="32"/>
      <c r="CE10" s="31">
        <f>SUM(BX10:CD10)-BX10</f>
        <v>0</v>
      </c>
      <c r="CF10" s="33"/>
      <c r="CG10" s="30">
        <f>CF10*1.2</f>
        <v>0</v>
      </c>
      <c r="CH10" s="4"/>
      <c r="CI10" s="4"/>
      <c r="CJ10" s="4"/>
      <c r="CK10" s="4"/>
      <c r="CL10" s="4"/>
      <c r="CM10" s="31">
        <f>SUM(CF10:CL10)-CF10</f>
        <v>0</v>
      </c>
      <c r="CN10" s="59">
        <f>AVERAGE(DC10:DG10)</f>
        <v>61.679999999999993</v>
      </c>
      <c r="CO10" s="105">
        <v>8</v>
      </c>
      <c r="CP10" s="29"/>
      <c r="CQ10" s="34">
        <f t="shared" si="9"/>
        <v>308.39999999999998</v>
      </c>
      <c r="CR10" s="34">
        <f t="shared" si="10"/>
        <v>0</v>
      </c>
      <c r="CS10" s="34">
        <f t="shared" si="0"/>
        <v>0</v>
      </c>
      <c r="CT10" s="34">
        <f t="shared" si="1"/>
        <v>0</v>
      </c>
      <c r="CU10" s="34">
        <f t="shared" si="2"/>
        <v>0</v>
      </c>
      <c r="CV10" s="34">
        <f t="shared" si="3"/>
        <v>0</v>
      </c>
      <c r="CW10" s="34">
        <f t="shared" si="4"/>
        <v>0</v>
      </c>
      <c r="CX10" s="34">
        <f t="shared" si="5"/>
        <v>0</v>
      </c>
      <c r="CY10" s="34">
        <f t="shared" si="6"/>
        <v>0</v>
      </c>
      <c r="CZ10" s="34">
        <f t="shared" si="7"/>
        <v>0</v>
      </c>
      <c r="DA10" s="34">
        <f t="shared" si="8"/>
        <v>0</v>
      </c>
      <c r="DB10" s="41"/>
      <c r="DC10" s="34">
        <f t="shared" si="11"/>
        <v>308.39999999999998</v>
      </c>
      <c r="DD10" s="34">
        <f t="shared" si="12"/>
        <v>0</v>
      </c>
      <c r="DE10" s="34">
        <f t="shared" si="13"/>
        <v>0</v>
      </c>
      <c r="DF10" s="34">
        <f t="shared" si="14"/>
        <v>0</v>
      </c>
      <c r="DG10" s="34">
        <f t="shared" si="15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>
      <c r="A11" s="44" t="s">
        <v>130</v>
      </c>
      <c r="B11" s="107">
        <v>1988</v>
      </c>
      <c r="C11" s="23" t="s">
        <v>66</v>
      </c>
      <c r="D11" s="33"/>
      <c r="E11" s="30">
        <f>D11*1.2</f>
        <v>0</v>
      </c>
      <c r="F11" s="4"/>
      <c r="G11" s="4"/>
      <c r="H11" s="4"/>
      <c r="I11" s="4"/>
      <c r="J11" s="4"/>
      <c r="K11" s="31">
        <f>SUM(D11:J11)-D11</f>
        <v>0</v>
      </c>
      <c r="L11" s="33"/>
      <c r="M11" s="30">
        <f>L11*1.2</f>
        <v>0</v>
      </c>
      <c r="N11" s="4"/>
      <c r="O11" s="4"/>
      <c r="P11" s="4"/>
      <c r="Q11" s="4"/>
      <c r="R11" s="4"/>
      <c r="S11" s="31">
        <f>SUM(L11:R11)-L11</f>
        <v>0</v>
      </c>
      <c r="T11" s="33"/>
      <c r="U11" s="30">
        <f>T11*1</f>
        <v>0</v>
      </c>
      <c r="V11" s="4"/>
      <c r="W11" s="4"/>
      <c r="X11" s="4"/>
      <c r="Y11" s="4"/>
      <c r="Z11" s="4"/>
      <c r="AA11" s="31">
        <f>SUM(T11:Z11)-T11</f>
        <v>0</v>
      </c>
      <c r="AB11" s="33"/>
      <c r="AC11" s="30">
        <f>AB11*1</f>
        <v>0</v>
      </c>
      <c r="AD11" s="4"/>
      <c r="AE11" s="4"/>
      <c r="AF11" s="4"/>
      <c r="AG11" s="4"/>
      <c r="AH11" s="4"/>
      <c r="AI11" s="31">
        <f>SUM(AB11:AH11)-AB11</f>
        <v>0</v>
      </c>
      <c r="AJ11" s="33"/>
      <c r="AK11" s="30">
        <f>AJ11*1</f>
        <v>0</v>
      </c>
      <c r="AL11" s="4"/>
      <c r="AM11" s="4"/>
      <c r="AN11" s="4"/>
      <c r="AO11" s="4"/>
      <c r="AP11" s="4"/>
      <c r="AQ11" s="31">
        <f>SUM(AJ11:AP11)-AJ11</f>
        <v>0</v>
      </c>
      <c r="AR11" s="33"/>
      <c r="AS11" s="30">
        <f>AR11*1</f>
        <v>0</v>
      </c>
      <c r="AT11" s="29"/>
      <c r="AU11" s="4"/>
      <c r="AV11" s="4"/>
      <c r="AW11" s="4"/>
      <c r="AX11" s="4"/>
      <c r="AY11" s="31">
        <f>SUM(AR11:AX11)-AR11</f>
        <v>0</v>
      </c>
      <c r="AZ11" s="32"/>
      <c r="BA11" s="30">
        <f>AZ11*1</f>
        <v>0</v>
      </c>
      <c r="BB11" s="29"/>
      <c r="BC11" s="4"/>
      <c r="BD11" s="4"/>
      <c r="BE11" s="4"/>
      <c r="BF11" s="4"/>
      <c r="BG11" s="31">
        <f>SUM(AZ11:BF11)-AZ11</f>
        <v>0</v>
      </c>
      <c r="BH11" s="33"/>
      <c r="BI11" s="30">
        <f>BH11*1</f>
        <v>0</v>
      </c>
      <c r="BJ11" s="4"/>
      <c r="BK11" s="4"/>
      <c r="BL11" s="4"/>
      <c r="BM11" s="4"/>
      <c r="BN11" s="4"/>
      <c r="BO11" s="31">
        <f>SUM(BH11:BN11)-BH11</f>
        <v>0</v>
      </c>
      <c r="BP11" s="33"/>
      <c r="BQ11" s="30">
        <f>BP11*1.2</f>
        <v>0</v>
      </c>
      <c r="BR11" s="4"/>
      <c r="BS11" s="4"/>
      <c r="BT11" s="4"/>
      <c r="BU11" s="4"/>
      <c r="BV11" s="4"/>
      <c r="BW11" s="31">
        <f>SUM(BP11:BV11)-BP11</f>
        <v>0</v>
      </c>
      <c r="BX11" s="29"/>
      <c r="BY11" s="30">
        <f>(BX11)*1.2</f>
        <v>0</v>
      </c>
      <c r="BZ11" s="4"/>
      <c r="CA11" s="4"/>
      <c r="CB11" s="4"/>
      <c r="CC11" s="4"/>
      <c r="CD11" s="32"/>
      <c r="CE11" s="31">
        <f>SUM(BX11:CD11)-BX11</f>
        <v>0</v>
      </c>
      <c r="CF11" s="33"/>
      <c r="CG11" s="30">
        <f>CF11*1.2</f>
        <v>0</v>
      </c>
      <c r="CH11" s="4"/>
      <c r="CI11" s="4"/>
      <c r="CJ11" s="4"/>
      <c r="CK11" s="4"/>
      <c r="CL11" s="4"/>
      <c r="CM11" s="31">
        <f>SUM(CF11:CL11)-CF11</f>
        <v>0</v>
      </c>
      <c r="CN11" s="59">
        <f>AVERAGE(DC11:DG11)</f>
        <v>0</v>
      </c>
      <c r="CO11" s="105">
        <v>9</v>
      </c>
      <c r="CP11" s="29"/>
      <c r="CQ11" s="34">
        <f t="shared" si="9"/>
        <v>0</v>
      </c>
      <c r="CR11" s="34">
        <f t="shared" si="10"/>
        <v>0</v>
      </c>
      <c r="CS11" s="34">
        <f t="shared" si="0"/>
        <v>0</v>
      </c>
      <c r="CT11" s="34">
        <f t="shared" si="1"/>
        <v>0</v>
      </c>
      <c r="CU11" s="34">
        <f t="shared" si="2"/>
        <v>0</v>
      </c>
      <c r="CV11" s="34">
        <f t="shared" si="3"/>
        <v>0</v>
      </c>
      <c r="CW11" s="34">
        <f t="shared" si="4"/>
        <v>0</v>
      </c>
      <c r="CX11" s="34">
        <f t="shared" si="5"/>
        <v>0</v>
      </c>
      <c r="CY11" s="34">
        <f t="shared" si="6"/>
        <v>0</v>
      </c>
      <c r="CZ11" s="34">
        <f t="shared" si="7"/>
        <v>0</v>
      </c>
      <c r="DA11" s="34">
        <f t="shared" si="8"/>
        <v>0</v>
      </c>
      <c r="DB11" s="41"/>
      <c r="DC11" s="34">
        <f t="shared" si="11"/>
        <v>0</v>
      </c>
      <c r="DD11" s="34">
        <f t="shared" si="12"/>
        <v>0</v>
      </c>
      <c r="DE11" s="34">
        <f t="shared" si="13"/>
        <v>0</v>
      </c>
      <c r="DF11" s="34">
        <f t="shared" si="14"/>
        <v>0</v>
      </c>
      <c r="DG11" s="34">
        <f t="shared" si="15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>
      <c r="A12" s="44" t="s">
        <v>142</v>
      </c>
      <c r="B12" s="107">
        <v>2003</v>
      </c>
      <c r="C12" s="23" t="s">
        <v>33</v>
      </c>
      <c r="D12" s="33"/>
      <c r="E12" s="30">
        <f>D12*1.2</f>
        <v>0</v>
      </c>
      <c r="F12" s="4"/>
      <c r="G12" s="4"/>
      <c r="H12" s="4"/>
      <c r="I12" s="4"/>
      <c r="J12" s="4"/>
      <c r="K12" s="31">
        <f>SUM(D12:J12)-D12</f>
        <v>0</v>
      </c>
      <c r="L12" s="33"/>
      <c r="M12" s="30">
        <f>L12*1.2</f>
        <v>0</v>
      </c>
      <c r="N12" s="4"/>
      <c r="O12" s="4"/>
      <c r="P12" s="4"/>
      <c r="Q12" s="4"/>
      <c r="R12" s="4"/>
      <c r="S12" s="31">
        <f>SUM(L12:R12)-L12</f>
        <v>0</v>
      </c>
      <c r="T12" s="33"/>
      <c r="U12" s="30">
        <f>T12*1</f>
        <v>0</v>
      </c>
      <c r="V12" s="4"/>
      <c r="W12" s="4"/>
      <c r="X12" s="4"/>
      <c r="Y12" s="4"/>
      <c r="Z12" s="4"/>
      <c r="AA12" s="31">
        <f>SUM(T12:Z12)-T12</f>
        <v>0</v>
      </c>
      <c r="AB12" s="33"/>
      <c r="AC12" s="30">
        <f>AB12*1</f>
        <v>0</v>
      </c>
      <c r="AD12" s="4"/>
      <c r="AE12" s="4"/>
      <c r="AF12" s="4"/>
      <c r="AG12" s="4"/>
      <c r="AH12" s="4"/>
      <c r="AI12" s="31">
        <f>SUM(AB12:AH12)-AB12</f>
        <v>0</v>
      </c>
      <c r="AJ12" s="33"/>
      <c r="AK12" s="30">
        <f>AJ12*1</f>
        <v>0</v>
      </c>
      <c r="AL12" s="4"/>
      <c r="AM12" s="4"/>
      <c r="AN12" s="4"/>
      <c r="AO12" s="4"/>
      <c r="AP12" s="4"/>
      <c r="AQ12" s="31">
        <f>SUM(AJ12:AP12)-AJ12</f>
        <v>0</v>
      </c>
      <c r="AR12" s="33"/>
      <c r="AS12" s="30">
        <f>AR12*1</f>
        <v>0</v>
      </c>
      <c r="AT12" s="29"/>
      <c r="AU12" s="4"/>
      <c r="AV12" s="4"/>
      <c r="AW12" s="4"/>
      <c r="AX12" s="4"/>
      <c r="AY12" s="31">
        <f>SUM(AR12:AX12)-AR12</f>
        <v>0</v>
      </c>
      <c r="AZ12" s="32"/>
      <c r="BA12" s="30">
        <f>AZ12*1</f>
        <v>0</v>
      </c>
      <c r="BB12" s="29"/>
      <c r="BC12" s="4"/>
      <c r="BD12" s="4"/>
      <c r="BE12" s="4"/>
      <c r="BF12" s="4"/>
      <c r="BG12" s="31">
        <f>SUM(AZ12:BF12)-AZ12</f>
        <v>0</v>
      </c>
      <c r="BH12" s="33"/>
      <c r="BI12" s="30">
        <f>BH12*1</f>
        <v>0</v>
      </c>
      <c r="BJ12" s="4"/>
      <c r="BK12" s="4"/>
      <c r="BL12" s="4"/>
      <c r="BM12" s="4"/>
      <c r="BN12" s="4"/>
      <c r="BO12" s="31">
        <f>SUM(BH12:BN12)-BH12</f>
        <v>0</v>
      </c>
      <c r="BP12" s="33"/>
      <c r="BQ12" s="30">
        <f>BP12*1.2</f>
        <v>0</v>
      </c>
      <c r="BR12" s="4"/>
      <c r="BS12" s="4"/>
      <c r="BT12" s="4"/>
      <c r="BU12" s="4"/>
      <c r="BV12" s="4"/>
      <c r="BW12" s="31">
        <f>SUM(BP12:BV12)-BP12</f>
        <v>0</v>
      </c>
      <c r="BX12" s="29"/>
      <c r="BY12" s="30">
        <f>(BX12)*1.2</f>
        <v>0</v>
      </c>
      <c r="BZ12" s="4"/>
      <c r="CA12" s="4"/>
      <c r="CB12" s="4"/>
      <c r="CC12" s="4"/>
      <c r="CD12" s="32"/>
      <c r="CE12" s="31">
        <f>SUM(BX12:CD12)-BX12</f>
        <v>0</v>
      </c>
      <c r="CF12" s="33"/>
      <c r="CG12" s="30">
        <f>CF12*1.2</f>
        <v>0</v>
      </c>
      <c r="CH12" s="4"/>
      <c r="CI12" s="4"/>
      <c r="CJ12" s="4"/>
      <c r="CK12" s="4"/>
      <c r="CL12" s="4"/>
      <c r="CM12" s="31">
        <f>SUM(CF12:CL12)-CF12</f>
        <v>0</v>
      </c>
      <c r="CN12" s="59">
        <f>AVERAGE(DC12:DG12)</f>
        <v>0</v>
      </c>
      <c r="CO12" s="105">
        <v>10</v>
      </c>
      <c r="CP12" s="29"/>
      <c r="CQ12" s="34">
        <f t="shared" si="9"/>
        <v>0</v>
      </c>
      <c r="CR12" s="34">
        <f t="shared" si="10"/>
        <v>0</v>
      </c>
      <c r="CS12" s="34">
        <f t="shared" si="0"/>
        <v>0</v>
      </c>
      <c r="CT12" s="34">
        <f t="shared" si="1"/>
        <v>0</v>
      </c>
      <c r="CU12" s="34">
        <f t="shared" si="2"/>
        <v>0</v>
      </c>
      <c r="CV12" s="34">
        <f t="shared" si="3"/>
        <v>0</v>
      </c>
      <c r="CW12" s="34">
        <f t="shared" si="4"/>
        <v>0</v>
      </c>
      <c r="CX12" s="34">
        <f t="shared" si="5"/>
        <v>0</v>
      </c>
      <c r="CY12" s="34">
        <f t="shared" si="6"/>
        <v>0</v>
      </c>
      <c r="CZ12" s="34">
        <f t="shared" si="7"/>
        <v>0</v>
      </c>
      <c r="DA12" s="34">
        <f t="shared" si="8"/>
        <v>0</v>
      </c>
      <c r="DB12" s="41"/>
      <c r="DC12" s="34">
        <f t="shared" si="11"/>
        <v>0</v>
      </c>
      <c r="DD12" s="34">
        <f t="shared" si="12"/>
        <v>0</v>
      </c>
      <c r="DE12" s="34">
        <f t="shared" si="13"/>
        <v>0</v>
      </c>
      <c r="DF12" s="34">
        <f t="shared" si="14"/>
        <v>0</v>
      </c>
      <c r="DG12" s="34">
        <f t="shared" si="15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>
      <c r="A13" s="20" t="s">
        <v>183</v>
      </c>
      <c r="B13" s="107"/>
      <c r="C13" s="23"/>
      <c r="D13" s="33"/>
      <c r="E13" s="30">
        <f>D13*1.2</f>
        <v>0</v>
      </c>
      <c r="F13" s="4"/>
      <c r="G13" s="4"/>
      <c r="H13" s="4"/>
      <c r="I13" s="4"/>
      <c r="J13" s="4"/>
      <c r="K13" s="31">
        <f>SUM(D13:J13)-D13</f>
        <v>0</v>
      </c>
      <c r="L13" s="33"/>
      <c r="M13" s="30">
        <f>L13*1.2</f>
        <v>0</v>
      </c>
      <c r="N13" s="4"/>
      <c r="O13" s="4"/>
      <c r="P13" s="4"/>
      <c r="Q13" s="4"/>
      <c r="R13" s="4"/>
      <c r="S13" s="31">
        <f>SUM(L13:R13)-L13</f>
        <v>0</v>
      </c>
      <c r="T13" s="33"/>
      <c r="U13" s="30">
        <f>T13*1</f>
        <v>0</v>
      </c>
      <c r="V13" s="4"/>
      <c r="W13" s="4"/>
      <c r="X13" s="4"/>
      <c r="Y13" s="4"/>
      <c r="Z13" s="4"/>
      <c r="AA13" s="31">
        <f>SUM(T13:Z13)-T13</f>
        <v>0</v>
      </c>
      <c r="AB13" s="33"/>
      <c r="AC13" s="30">
        <f>AB13*1</f>
        <v>0</v>
      </c>
      <c r="AD13" s="4"/>
      <c r="AE13" s="4"/>
      <c r="AF13" s="4"/>
      <c r="AG13" s="4"/>
      <c r="AH13" s="4"/>
      <c r="AI13" s="31">
        <f>SUM(AB13:AH13)-AB13</f>
        <v>0</v>
      </c>
      <c r="AJ13" s="33"/>
      <c r="AK13" s="30">
        <f>AJ13*1</f>
        <v>0</v>
      </c>
      <c r="AL13" s="4"/>
      <c r="AM13" s="4"/>
      <c r="AN13" s="4"/>
      <c r="AO13" s="4"/>
      <c r="AP13" s="4"/>
      <c r="AQ13" s="31">
        <f>SUM(AJ13:AP13)-AJ13</f>
        <v>0</v>
      </c>
      <c r="AR13" s="33"/>
      <c r="AS13" s="30">
        <f>AR13*1</f>
        <v>0</v>
      </c>
      <c r="AT13" s="29"/>
      <c r="AU13" s="4"/>
      <c r="AV13" s="4"/>
      <c r="AW13" s="4"/>
      <c r="AX13" s="4"/>
      <c r="AY13" s="31">
        <f>SUM(AR13:AX13)-AR13</f>
        <v>0</v>
      </c>
      <c r="AZ13" s="32"/>
      <c r="BA13" s="30">
        <f>AZ13*1</f>
        <v>0</v>
      </c>
      <c r="BB13" s="29"/>
      <c r="BC13" s="4"/>
      <c r="BD13" s="4"/>
      <c r="BE13" s="4"/>
      <c r="BF13" s="4"/>
      <c r="BG13" s="31">
        <f>SUM(AZ13:BF13)-AZ13</f>
        <v>0</v>
      </c>
      <c r="BH13" s="33"/>
      <c r="BI13" s="30">
        <f>BH13*1</f>
        <v>0</v>
      </c>
      <c r="BJ13" s="4"/>
      <c r="BK13" s="4"/>
      <c r="BL13" s="4"/>
      <c r="BM13" s="4"/>
      <c r="BN13" s="4"/>
      <c r="BO13" s="31">
        <f>SUM(BH13:BN13)-BH13</f>
        <v>0</v>
      </c>
      <c r="BP13" s="33"/>
      <c r="BQ13" s="30">
        <f>BP13*1.2</f>
        <v>0</v>
      </c>
      <c r="BR13" s="4"/>
      <c r="BS13" s="4"/>
      <c r="BT13" s="4"/>
      <c r="BU13" s="4"/>
      <c r="BV13" s="4"/>
      <c r="BW13" s="31">
        <f>SUM(BP13:BV13)-BP13</f>
        <v>0</v>
      </c>
      <c r="BX13" s="29"/>
      <c r="BY13" s="30">
        <f>(BX13)*1.2</f>
        <v>0</v>
      </c>
      <c r="BZ13" s="4"/>
      <c r="CA13" s="4"/>
      <c r="CB13" s="4"/>
      <c r="CC13" s="4"/>
      <c r="CD13" s="32"/>
      <c r="CE13" s="31">
        <f>SUM(BX13:CD13)-BX13</f>
        <v>0</v>
      </c>
      <c r="CF13" s="33"/>
      <c r="CG13" s="30">
        <f>CF13*1.2</f>
        <v>0</v>
      </c>
      <c r="CH13" s="4"/>
      <c r="CI13" s="4"/>
      <c r="CJ13" s="4"/>
      <c r="CK13" s="4"/>
      <c r="CL13" s="4"/>
      <c r="CM13" s="31">
        <f>SUM(CF13:CL13)-CF13</f>
        <v>0</v>
      </c>
      <c r="CN13" s="59">
        <f>AVERAGE(DC13:DG13)</f>
        <v>0</v>
      </c>
      <c r="CO13" s="105">
        <v>11</v>
      </c>
      <c r="CP13" s="29"/>
      <c r="CQ13" s="34">
        <f t="shared" ref="CQ13:CQ14" si="16">K13</f>
        <v>0</v>
      </c>
      <c r="CR13" s="34">
        <f t="shared" ref="CR13:CR14" si="17">S13</f>
        <v>0</v>
      </c>
      <c r="CS13" s="34">
        <f t="shared" ref="CS13:CS14" si="18">AA13</f>
        <v>0</v>
      </c>
      <c r="CT13" s="34">
        <f t="shared" ref="CT13:CT14" si="19">AI13</f>
        <v>0</v>
      </c>
      <c r="CU13" s="34">
        <f t="shared" ref="CU13:CU14" si="20">AQ13</f>
        <v>0</v>
      </c>
      <c r="CV13" s="34">
        <f t="shared" ref="CV13:CV14" si="21">AY13</f>
        <v>0</v>
      </c>
      <c r="CW13" s="34">
        <f t="shared" ref="CW13:CW14" si="22">BG13</f>
        <v>0</v>
      </c>
      <c r="CX13" s="34">
        <f t="shared" ref="CX13:CX14" si="23">BO13</f>
        <v>0</v>
      </c>
      <c r="CY13" s="34">
        <f t="shared" ref="CY13:CY14" si="24">BW13</f>
        <v>0</v>
      </c>
      <c r="CZ13" s="34">
        <f t="shared" ref="CZ13:CZ14" si="25">CE13</f>
        <v>0</v>
      </c>
      <c r="DA13" s="34">
        <f t="shared" ref="DA13:DA14" si="26">CM13</f>
        <v>0</v>
      </c>
      <c r="DB13" s="41"/>
      <c r="DC13" s="34">
        <f t="shared" si="11"/>
        <v>0</v>
      </c>
      <c r="DD13" s="34">
        <f t="shared" si="12"/>
        <v>0</v>
      </c>
      <c r="DE13" s="34">
        <f t="shared" si="13"/>
        <v>0</v>
      </c>
      <c r="DF13" s="34">
        <f t="shared" si="14"/>
        <v>0</v>
      </c>
      <c r="DG13" s="34">
        <f t="shared" si="15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>
      <c r="A14" s="20" t="s">
        <v>161</v>
      </c>
      <c r="B14" s="107">
        <v>1969</v>
      </c>
      <c r="C14" s="22" t="s">
        <v>33</v>
      </c>
      <c r="D14" s="33"/>
      <c r="E14" s="30">
        <f>D14*1.2</f>
        <v>0</v>
      </c>
      <c r="F14" s="4"/>
      <c r="G14" s="4"/>
      <c r="H14" s="4"/>
      <c r="I14" s="4"/>
      <c r="J14" s="4"/>
      <c r="K14" s="31">
        <f>SUM(D14:J14)-D14</f>
        <v>0</v>
      </c>
      <c r="L14" s="33"/>
      <c r="M14" s="30">
        <f>L14*1.2</f>
        <v>0</v>
      </c>
      <c r="N14" s="4"/>
      <c r="O14" s="4"/>
      <c r="P14" s="4"/>
      <c r="Q14" s="4"/>
      <c r="R14" s="4"/>
      <c r="S14" s="31">
        <f>SUM(L14:R14)-L14</f>
        <v>0</v>
      </c>
      <c r="T14" s="33"/>
      <c r="U14" s="30">
        <f>T14*1</f>
        <v>0</v>
      </c>
      <c r="V14" s="4"/>
      <c r="W14" s="4"/>
      <c r="X14" s="4"/>
      <c r="Y14" s="4"/>
      <c r="Z14" s="4"/>
      <c r="AA14" s="31">
        <f>SUM(T14:Z14)-T14</f>
        <v>0</v>
      </c>
      <c r="AB14" s="33"/>
      <c r="AC14" s="30">
        <f>AB14*1</f>
        <v>0</v>
      </c>
      <c r="AD14" s="4"/>
      <c r="AE14" s="4"/>
      <c r="AF14" s="4"/>
      <c r="AG14" s="4"/>
      <c r="AH14" s="4"/>
      <c r="AI14" s="31">
        <f>SUM(AB14:AH14)-AB14</f>
        <v>0</v>
      </c>
      <c r="AJ14" s="33"/>
      <c r="AK14" s="30">
        <f>AJ14*1</f>
        <v>0</v>
      </c>
      <c r="AL14" s="4"/>
      <c r="AM14" s="4"/>
      <c r="AN14" s="4"/>
      <c r="AO14" s="4"/>
      <c r="AP14" s="4"/>
      <c r="AQ14" s="31">
        <f>SUM(AJ14:AP14)-AJ14</f>
        <v>0</v>
      </c>
      <c r="AR14" s="33"/>
      <c r="AS14" s="30">
        <f>AR14*1</f>
        <v>0</v>
      </c>
      <c r="AT14" s="29"/>
      <c r="AU14" s="4"/>
      <c r="AV14" s="4"/>
      <c r="AW14" s="4"/>
      <c r="AX14" s="4"/>
      <c r="AY14" s="31">
        <f>SUM(AR14:AX14)-AR14</f>
        <v>0</v>
      </c>
      <c r="AZ14" s="32"/>
      <c r="BA14" s="30">
        <f>AZ14*1</f>
        <v>0</v>
      </c>
      <c r="BB14" s="29"/>
      <c r="BC14" s="4"/>
      <c r="BD14" s="4"/>
      <c r="BE14" s="4"/>
      <c r="BF14" s="4"/>
      <c r="BG14" s="31">
        <f>SUM(AZ14:BF14)-AZ14</f>
        <v>0</v>
      </c>
      <c r="BH14" s="33"/>
      <c r="BI14" s="30">
        <f>BH14*1</f>
        <v>0</v>
      </c>
      <c r="BJ14" s="4"/>
      <c r="BK14" s="4"/>
      <c r="BL14" s="4"/>
      <c r="BM14" s="4"/>
      <c r="BN14" s="4"/>
      <c r="BO14" s="31">
        <f>SUM(BH14:BN14)-BH14</f>
        <v>0</v>
      </c>
      <c r="BP14" s="33"/>
      <c r="BQ14" s="30">
        <f>BP14*1.2</f>
        <v>0</v>
      </c>
      <c r="BR14" s="4"/>
      <c r="BS14" s="4"/>
      <c r="BT14" s="4"/>
      <c r="BU14" s="4"/>
      <c r="BV14" s="4"/>
      <c r="BW14" s="31">
        <f>SUM(BP14:BV14)-BP14</f>
        <v>0</v>
      </c>
      <c r="BX14" s="29"/>
      <c r="BY14" s="30">
        <f>(BX14)*1.2</f>
        <v>0</v>
      </c>
      <c r="BZ14" s="4"/>
      <c r="CA14" s="4"/>
      <c r="CB14" s="4"/>
      <c r="CC14" s="4"/>
      <c r="CD14" s="32"/>
      <c r="CE14" s="31">
        <f>SUM(BX14:CD14)-BX14</f>
        <v>0</v>
      </c>
      <c r="CF14" s="33"/>
      <c r="CG14" s="30">
        <f>CF14*1.2</f>
        <v>0</v>
      </c>
      <c r="CH14" s="4"/>
      <c r="CI14" s="4"/>
      <c r="CJ14" s="4"/>
      <c r="CK14" s="4"/>
      <c r="CL14" s="4"/>
      <c r="CM14" s="31">
        <f>SUM(CF14:CL14)-CF14</f>
        <v>0</v>
      </c>
      <c r="CN14" s="59">
        <f>AVERAGE(DC14:DG14)</f>
        <v>0</v>
      </c>
      <c r="CO14" s="105">
        <v>12</v>
      </c>
      <c r="CP14" s="29"/>
      <c r="CQ14" s="34">
        <f t="shared" si="16"/>
        <v>0</v>
      </c>
      <c r="CR14" s="34">
        <f t="shared" si="17"/>
        <v>0</v>
      </c>
      <c r="CS14" s="34">
        <f t="shared" si="18"/>
        <v>0</v>
      </c>
      <c r="CT14" s="34">
        <f t="shared" si="19"/>
        <v>0</v>
      </c>
      <c r="CU14" s="34">
        <f t="shared" si="20"/>
        <v>0</v>
      </c>
      <c r="CV14" s="34">
        <f t="shared" si="21"/>
        <v>0</v>
      </c>
      <c r="CW14" s="34">
        <f t="shared" si="22"/>
        <v>0</v>
      </c>
      <c r="CX14" s="34">
        <f t="shared" si="23"/>
        <v>0</v>
      </c>
      <c r="CY14" s="34">
        <f t="shared" si="24"/>
        <v>0</v>
      </c>
      <c r="CZ14" s="34">
        <f t="shared" si="25"/>
        <v>0</v>
      </c>
      <c r="DA14" s="34">
        <f t="shared" si="26"/>
        <v>0</v>
      </c>
      <c r="DB14" s="41"/>
      <c r="DC14" s="34">
        <f t="shared" si="11"/>
        <v>0</v>
      </c>
      <c r="DD14" s="34">
        <f t="shared" si="12"/>
        <v>0</v>
      </c>
      <c r="DE14" s="34">
        <f t="shared" si="13"/>
        <v>0</v>
      </c>
      <c r="DF14" s="34">
        <f t="shared" si="14"/>
        <v>0</v>
      </c>
      <c r="DG14" s="34">
        <f t="shared" si="15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>
      <c r="A15" s="20" t="s">
        <v>151</v>
      </c>
      <c r="B15" s="107">
        <v>1989</v>
      </c>
      <c r="C15" s="23" t="s">
        <v>33</v>
      </c>
      <c r="D15" s="33"/>
      <c r="E15" s="30">
        <f>D15*1.2</f>
        <v>0</v>
      </c>
      <c r="F15" s="4"/>
      <c r="G15" s="4"/>
      <c r="H15" s="4"/>
      <c r="I15" s="4"/>
      <c r="J15" s="4"/>
      <c r="K15" s="31">
        <f>SUM(D15:J15)-D15</f>
        <v>0</v>
      </c>
      <c r="L15" s="33"/>
      <c r="M15" s="30">
        <f>L15*1.2</f>
        <v>0</v>
      </c>
      <c r="N15" s="4"/>
      <c r="O15" s="4"/>
      <c r="P15" s="4"/>
      <c r="Q15" s="4"/>
      <c r="R15" s="4"/>
      <c r="S15" s="31">
        <f>SUM(L15:R15)-L15</f>
        <v>0</v>
      </c>
      <c r="T15" s="33"/>
      <c r="U15" s="30">
        <f>T15*1</f>
        <v>0</v>
      </c>
      <c r="V15" s="4"/>
      <c r="W15" s="4"/>
      <c r="X15" s="4"/>
      <c r="Y15" s="4"/>
      <c r="Z15" s="4"/>
      <c r="AA15" s="31">
        <f>SUM(T15:Z15)-T15</f>
        <v>0</v>
      </c>
      <c r="AB15" s="33"/>
      <c r="AC15" s="30">
        <f>AB15*1</f>
        <v>0</v>
      </c>
      <c r="AD15" s="4"/>
      <c r="AE15" s="4"/>
      <c r="AF15" s="4"/>
      <c r="AG15" s="4"/>
      <c r="AH15" s="4"/>
      <c r="AI15" s="31">
        <f>SUM(AB15:AH15)-AB15</f>
        <v>0</v>
      </c>
      <c r="AJ15" s="33"/>
      <c r="AK15" s="30">
        <f>AJ15*1</f>
        <v>0</v>
      </c>
      <c r="AL15" s="4"/>
      <c r="AM15" s="4"/>
      <c r="AN15" s="4"/>
      <c r="AO15" s="4"/>
      <c r="AP15" s="4"/>
      <c r="AQ15" s="31">
        <f>SUM(AJ15:AP15)-AJ15</f>
        <v>0</v>
      </c>
      <c r="AR15" s="33"/>
      <c r="AS15" s="30">
        <f>AR15*1</f>
        <v>0</v>
      </c>
      <c r="AT15" s="29"/>
      <c r="AU15" s="4"/>
      <c r="AV15" s="4"/>
      <c r="AW15" s="4"/>
      <c r="AX15" s="4"/>
      <c r="AY15" s="31">
        <f>SUM(AR15:AX15)-AR15</f>
        <v>0</v>
      </c>
      <c r="AZ15" s="32"/>
      <c r="BA15" s="30">
        <f>AZ15*1</f>
        <v>0</v>
      </c>
      <c r="BB15" s="29"/>
      <c r="BC15" s="4"/>
      <c r="BD15" s="4"/>
      <c r="BE15" s="4"/>
      <c r="BF15" s="4"/>
      <c r="BG15" s="31">
        <f>SUM(AZ15:BF15)-AZ15</f>
        <v>0</v>
      </c>
      <c r="BH15" s="33"/>
      <c r="BI15" s="30">
        <f>BH15*1</f>
        <v>0</v>
      </c>
      <c r="BJ15" s="4"/>
      <c r="BK15" s="4"/>
      <c r="BL15" s="4"/>
      <c r="BM15" s="4"/>
      <c r="BN15" s="4"/>
      <c r="BO15" s="31">
        <f>SUM(BH15:BN15)-BH15</f>
        <v>0</v>
      </c>
      <c r="BP15" s="33"/>
      <c r="BQ15" s="30">
        <f>BP15*1.2</f>
        <v>0</v>
      </c>
      <c r="BR15" s="4"/>
      <c r="BS15" s="4"/>
      <c r="BT15" s="4"/>
      <c r="BU15" s="4"/>
      <c r="BV15" s="4"/>
      <c r="BW15" s="31">
        <f>SUM(BP15:BV15)-BP15</f>
        <v>0</v>
      </c>
      <c r="BX15" s="29"/>
      <c r="BY15" s="30">
        <f>(BX15)*1.2</f>
        <v>0</v>
      </c>
      <c r="BZ15" s="4"/>
      <c r="CA15" s="4"/>
      <c r="CB15" s="4"/>
      <c r="CC15" s="4"/>
      <c r="CD15" s="32"/>
      <c r="CE15" s="31">
        <f>SUM(BX15:CD15)-BX15</f>
        <v>0</v>
      </c>
      <c r="CF15" s="33"/>
      <c r="CG15" s="30">
        <f>CF15*1.2</f>
        <v>0</v>
      </c>
      <c r="CH15" s="4"/>
      <c r="CI15" s="4"/>
      <c r="CJ15" s="4"/>
      <c r="CK15" s="4"/>
      <c r="CL15" s="4"/>
      <c r="CM15" s="31">
        <f>SUM(CF15:CL15)-CF15</f>
        <v>0</v>
      </c>
      <c r="CN15" s="59">
        <f>AVERAGE(DC15:DG15)</f>
        <v>0</v>
      </c>
      <c r="CO15" s="105">
        <v>13</v>
      </c>
      <c r="CP15" s="29"/>
      <c r="CQ15" s="34">
        <f t="shared" ref="CQ15" si="27">K15</f>
        <v>0</v>
      </c>
      <c r="CR15" s="34">
        <f t="shared" ref="CR15" si="28">S15</f>
        <v>0</v>
      </c>
      <c r="CS15" s="34">
        <f t="shared" ref="CS15" si="29">AA15</f>
        <v>0</v>
      </c>
      <c r="CT15" s="34">
        <f t="shared" ref="CT15" si="30">AI15</f>
        <v>0</v>
      </c>
      <c r="CU15" s="34">
        <f t="shared" ref="CU15" si="31">AQ15</f>
        <v>0</v>
      </c>
      <c r="CV15" s="34">
        <f t="shared" ref="CV15" si="32">AY15</f>
        <v>0</v>
      </c>
      <c r="CW15" s="34">
        <f t="shared" ref="CW15" si="33">BG15</f>
        <v>0</v>
      </c>
      <c r="CX15" s="34">
        <f t="shared" ref="CX15" si="34">BO15</f>
        <v>0</v>
      </c>
      <c r="CY15" s="34">
        <f t="shared" ref="CY15" si="35">BW15</f>
        <v>0</v>
      </c>
      <c r="CZ15" s="34">
        <f t="shared" ref="CZ15" si="36">CE15</f>
        <v>0</v>
      </c>
      <c r="DA15" s="34">
        <f t="shared" ref="DA15" si="37">CM15</f>
        <v>0</v>
      </c>
      <c r="DB15" s="41"/>
      <c r="DC15" s="34">
        <f t="shared" si="11"/>
        <v>0</v>
      </c>
      <c r="DD15" s="34">
        <f t="shared" si="12"/>
        <v>0</v>
      </c>
      <c r="DE15" s="34">
        <f t="shared" si="13"/>
        <v>0</v>
      </c>
      <c r="DF15" s="34">
        <f t="shared" si="14"/>
        <v>0</v>
      </c>
      <c r="DG15" s="34">
        <f t="shared" si="15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>
      <c r="A16" s="65" t="s">
        <v>124</v>
      </c>
      <c r="B16" s="58"/>
      <c r="C16" s="39"/>
      <c r="D16" s="29"/>
      <c r="E16" s="41"/>
      <c r="F16" s="29"/>
      <c r="G16" s="29"/>
      <c r="H16" s="29"/>
      <c r="I16" s="29"/>
      <c r="J16" s="29"/>
      <c r="K16" s="41"/>
      <c r="L16" s="29"/>
      <c r="M16" s="41"/>
      <c r="N16" s="29"/>
      <c r="O16" s="29"/>
      <c r="P16" s="29"/>
      <c r="Q16" s="29"/>
      <c r="R16" s="29"/>
      <c r="S16" s="41"/>
      <c r="T16" s="29"/>
      <c r="U16" s="41"/>
      <c r="V16" s="29"/>
      <c r="W16" s="29"/>
      <c r="X16" s="29"/>
      <c r="Y16" s="29"/>
      <c r="Z16" s="29"/>
      <c r="AA16" s="41"/>
      <c r="AB16" s="29"/>
      <c r="AC16" s="41"/>
      <c r="AD16" s="29"/>
      <c r="AE16" s="29"/>
      <c r="AF16" s="29"/>
      <c r="AG16" s="29"/>
      <c r="AH16" s="29"/>
      <c r="AI16" s="41"/>
      <c r="AJ16" s="29"/>
      <c r="AK16" s="41"/>
      <c r="AL16" s="29"/>
      <c r="AM16" s="29"/>
      <c r="AN16" s="29"/>
      <c r="AO16" s="29"/>
      <c r="AP16" s="29"/>
      <c r="AQ16" s="41"/>
      <c r="AR16" s="29"/>
      <c r="AS16" s="41"/>
      <c r="AT16" s="29"/>
      <c r="AU16" s="29"/>
      <c r="AV16" s="29"/>
      <c r="AW16" s="29"/>
      <c r="AX16" s="29"/>
      <c r="AY16" s="41"/>
      <c r="AZ16" s="29"/>
      <c r="BA16" s="41"/>
      <c r="BB16" s="29"/>
      <c r="BC16" s="29"/>
      <c r="BD16" s="29"/>
      <c r="BE16" s="29"/>
      <c r="BF16" s="29"/>
      <c r="BG16" s="41"/>
      <c r="BH16" s="29"/>
      <c r="BI16" s="41"/>
      <c r="BJ16" s="29"/>
      <c r="BK16" s="29"/>
      <c r="BL16" s="29"/>
      <c r="BM16" s="29"/>
      <c r="BN16" s="29"/>
      <c r="BO16" s="41"/>
      <c r="BP16" s="29"/>
      <c r="BQ16" s="41"/>
      <c r="BR16" s="29"/>
      <c r="BS16" s="29"/>
      <c r="BT16" s="29"/>
      <c r="BU16" s="29"/>
      <c r="BV16" s="29"/>
      <c r="BW16" s="41"/>
      <c r="BX16" s="29"/>
      <c r="BY16" s="41"/>
      <c r="BZ16" s="29"/>
      <c r="CA16" s="29"/>
      <c r="CB16" s="29"/>
      <c r="CC16" s="29"/>
      <c r="CD16" s="29"/>
      <c r="CE16" s="41"/>
      <c r="CF16" s="29"/>
      <c r="CG16" s="41"/>
      <c r="CH16" s="29"/>
      <c r="CI16" s="29"/>
      <c r="CJ16" s="29"/>
      <c r="CK16" s="29"/>
      <c r="CL16" s="29"/>
      <c r="CM16" s="41"/>
      <c r="CN16" s="43"/>
      <c r="CO16" s="29"/>
      <c r="CP16" s="29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>
      <c r="A17" s="57"/>
      <c r="B17" s="58"/>
      <c r="C17" s="39"/>
      <c r="D17" s="29"/>
      <c r="E17" s="41"/>
      <c r="F17" s="29"/>
      <c r="G17" s="29"/>
      <c r="H17" s="29"/>
      <c r="I17" s="29"/>
      <c r="J17" s="29"/>
      <c r="K17" s="41"/>
      <c r="L17" s="29"/>
      <c r="M17" s="41"/>
      <c r="N17" s="29"/>
      <c r="O17" s="29"/>
      <c r="P17" s="29"/>
      <c r="Q17" s="29"/>
      <c r="R17" s="29"/>
      <c r="S17" s="41"/>
      <c r="T17" s="29"/>
      <c r="U17" s="41"/>
      <c r="V17" s="29"/>
      <c r="W17" s="29"/>
      <c r="X17" s="29"/>
      <c r="Y17" s="29"/>
      <c r="Z17" s="29"/>
      <c r="AA17" s="41"/>
      <c r="AB17" s="29"/>
      <c r="AC17" s="41"/>
      <c r="AD17" s="29"/>
      <c r="AE17" s="29"/>
      <c r="AF17" s="29"/>
      <c r="AG17" s="29"/>
      <c r="AH17" s="29"/>
      <c r="AI17" s="41"/>
      <c r="AJ17" s="29"/>
      <c r="AK17" s="41"/>
      <c r="AL17" s="29"/>
      <c r="AM17" s="29"/>
      <c r="AN17" s="29"/>
      <c r="AO17" s="29"/>
      <c r="AP17" s="29"/>
      <c r="AQ17" s="41"/>
      <c r="AR17" s="29"/>
      <c r="AS17" s="41"/>
      <c r="AT17" s="29"/>
      <c r="AU17" s="29"/>
      <c r="AV17" s="29"/>
      <c r="AW17" s="29"/>
      <c r="AX17" s="29"/>
      <c r="AY17" s="41"/>
      <c r="AZ17" s="29"/>
      <c r="BA17" s="41"/>
      <c r="BB17" s="29"/>
      <c r="BC17" s="29"/>
      <c r="BD17" s="29"/>
      <c r="BE17" s="29"/>
      <c r="BF17" s="29"/>
      <c r="BG17" s="41"/>
      <c r="BH17" s="29"/>
      <c r="BI17" s="41"/>
      <c r="BJ17" s="29"/>
      <c r="BK17" s="29"/>
      <c r="BL17" s="29"/>
      <c r="BM17" s="29"/>
      <c r="BN17" s="29"/>
      <c r="BO17" s="41"/>
      <c r="BP17" s="29"/>
      <c r="BQ17" s="41"/>
      <c r="BR17" s="29"/>
      <c r="BS17" s="29"/>
      <c r="BT17" s="29"/>
      <c r="BU17" s="29"/>
      <c r="BV17" s="29"/>
      <c r="BW17" s="41"/>
      <c r="BX17" s="29"/>
      <c r="BY17" s="41"/>
      <c r="BZ17" s="29"/>
      <c r="CA17" s="29"/>
      <c r="CB17" s="29"/>
      <c r="CC17" s="29"/>
      <c r="CD17" s="29"/>
      <c r="CE17" s="41"/>
      <c r="CF17" s="29"/>
      <c r="CG17" s="41"/>
      <c r="CH17" s="29"/>
      <c r="CI17" s="29"/>
      <c r="CJ17" s="29"/>
      <c r="CK17" s="29"/>
      <c r="CL17" s="29"/>
      <c r="CM17" s="41"/>
      <c r="CN17" s="43"/>
      <c r="CO17" s="29"/>
      <c r="CP17" s="29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>
      <c r="A18" s="57"/>
      <c r="B18" s="58"/>
      <c r="C18" s="39"/>
      <c r="D18" s="29"/>
      <c r="E18" s="41"/>
      <c r="F18" s="29"/>
      <c r="G18" s="29"/>
      <c r="H18" s="29"/>
      <c r="I18" s="29"/>
      <c r="J18" s="29"/>
      <c r="K18" s="41"/>
      <c r="L18" s="29"/>
      <c r="M18" s="41"/>
      <c r="N18" s="29"/>
      <c r="O18" s="29"/>
      <c r="P18" s="29"/>
      <c r="Q18" s="29"/>
      <c r="R18" s="29"/>
      <c r="S18" s="41"/>
      <c r="T18" s="29"/>
      <c r="U18" s="41"/>
      <c r="V18" s="29"/>
      <c r="W18" s="29"/>
      <c r="X18" s="29"/>
      <c r="Y18" s="29"/>
      <c r="Z18" s="29"/>
      <c r="AA18" s="41"/>
      <c r="AB18" s="29"/>
      <c r="AC18" s="41"/>
      <c r="AD18" s="29"/>
      <c r="AE18" s="29"/>
      <c r="AF18" s="29"/>
      <c r="AG18" s="29"/>
      <c r="AH18" s="29"/>
      <c r="AI18" s="41"/>
      <c r="AJ18" s="29"/>
      <c r="AK18" s="41"/>
      <c r="AL18" s="29"/>
      <c r="AM18" s="29"/>
      <c r="AN18" s="29"/>
      <c r="AO18" s="29"/>
      <c r="AP18" s="29"/>
      <c r="AQ18" s="41"/>
      <c r="AR18" s="29"/>
      <c r="AS18" s="41"/>
      <c r="AT18" s="29"/>
      <c r="AU18" s="29"/>
      <c r="AV18" s="29"/>
      <c r="AW18" s="29"/>
      <c r="AX18" s="29"/>
      <c r="AY18" s="41"/>
      <c r="AZ18" s="29"/>
      <c r="BA18" s="41"/>
      <c r="BB18" s="29"/>
      <c r="BC18" s="29"/>
      <c r="BD18" s="29"/>
      <c r="BE18" s="29"/>
      <c r="BF18" s="29"/>
      <c r="BG18" s="41"/>
      <c r="BH18" s="29"/>
      <c r="BI18" s="41"/>
      <c r="BJ18" s="29"/>
      <c r="BK18" s="29"/>
      <c r="BL18" s="29"/>
      <c r="BM18" s="29"/>
      <c r="BN18" s="29"/>
      <c r="BO18" s="41"/>
      <c r="BP18" s="29"/>
      <c r="BQ18" s="41"/>
      <c r="BR18" s="29"/>
      <c r="BS18" s="29"/>
      <c r="BT18" s="29"/>
      <c r="BU18" s="29"/>
      <c r="BV18" s="29"/>
      <c r="BW18" s="41"/>
      <c r="BX18" s="29"/>
      <c r="BY18" s="41"/>
      <c r="BZ18" s="29"/>
      <c r="CA18" s="29"/>
      <c r="CB18" s="29"/>
      <c r="CC18" s="29"/>
      <c r="CD18" s="29"/>
      <c r="CE18" s="41"/>
      <c r="CF18" s="29"/>
      <c r="CG18" s="41"/>
      <c r="CH18" s="29"/>
      <c r="CI18" s="29"/>
      <c r="CJ18" s="29"/>
      <c r="CK18" s="29"/>
      <c r="CL18" s="29"/>
      <c r="CM18" s="41"/>
      <c r="CN18" s="43"/>
      <c r="CO18" s="29"/>
      <c r="CP18" s="29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>
      <c r="A19" s="15"/>
      <c r="B19" s="111"/>
      <c r="C19" s="66"/>
      <c r="D19" s="48" t="s">
        <v>2</v>
      </c>
      <c r="E19" s="48" t="s">
        <v>2</v>
      </c>
      <c r="F19" s="48" t="s">
        <v>2</v>
      </c>
      <c r="G19" s="48" t="s">
        <v>2</v>
      </c>
      <c r="H19" s="48" t="s">
        <v>2</v>
      </c>
      <c r="I19" s="48" t="s">
        <v>2</v>
      </c>
      <c r="J19" s="48" t="s">
        <v>2</v>
      </c>
      <c r="K19" s="48" t="s">
        <v>2</v>
      </c>
      <c r="L19" s="48" t="s">
        <v>3</v>
      </c>
      <c r="M19" s="48" t="s">
        <v>3</v>
      </c>
      <c r="N19" s="48" t="s">
        <v>3</v>
      </c>
      <c r="O19" s="48" t="s">
        <v>3</v>
      </c>
      <c r="P19" s="48" t="s">
        <v>3</v>
      </c>
      <c r="Q19" s="48" t="s">
        <v>3</v>
      </c>
      <c r="R19" s="48" t="s">
        <v>3</v>
      </c>
      <c r="S19" s="48" t="s">
        <v>3</v>
      </c>
      <c r="T19" s="48" t="s">
        <v>4</v>
      </c>
      <c r="U19" s="48" t="s">
        <v>4</v>
      </c>
      <c r="V19" s="48" t="s">
        <v>4</v>
      </c>
      <c r="W19" s="48" t="s">
        <v>4</v>
      </c>
      <c r="X19" s="48" t="s">
        <v>4</v>
      </c>
      <c r="Y19" s="48" t="s">
        <v>4</v>
      </c>
      <c r="Z19" s="48" t="s">
        <v>4</v>
      </c>
      <c r="AA19" s="48" t="s">
        <v>4</v>
      </c>
      <c r="AB19" s="48" t="s">
        <v>5</v>
      </c>
      <c r="AC19" s="48" t="s">
        <v>5</v>
      </c>
      <c r="AD19" s="48" t="s">
        <v>5</v>
      </c>
      <c r="AE19" s="48" t="s">
        <v>5</v>
      </c>
      <c r="AF19" s="48" t="s">
        <v>5</v>
      </c>
      <c r="AG19" s="48" t="s">
        <v>5</v>
      </c>
      <c r="AH19" s="48" t="s">
        <v>5</v>
      </c>
      <c r="AI19" s="48" t="s">
        <v>5</v>
      </c>
      <c r="AJ19" s="48" t="s">
        <v>6</v>
      </c>
      <c r="AK19" s="48" t="s">
        <v>6</v>
      </c>
      <c r="AL19" s="48" t="s">
        <v>6</v>
      </c>
      <c r="AM19" s="48" t="s">
        <v>6</v>
      </c>
      <c r="AN19" s="48" t="s">
        <v>6</v>
      </c>
      <c r="AO19" s="48" t="s">
        <v>6</v>
      </c>
      <c r="AP19" s="48" t="s">
        <v>6</v>
      </c>
      <c r="AQ19" s="48" t="s">
        <v>6</v>
      </c>
      <c r="AR19" s="48" t="s">
        <v>7</v>
      </c>
      <c r="AS19" s="48" t="s">
        <v>7</v>
      </c>
      <c r="AT19" s="48" t="s">
        <v>7</v>
      </c>
      <c r="AU19" s="48" t="s">
        <v>7</v>
      </c>
      <c r="AV19" s="48" t="s">
        <v>7</v>
      </c>
      <c r="AW19" s="48" t="s">
        <v>7</v>
      </c>
      <c r="AX19" s="48" t="s">
        <v>7</v>
      </c>
      <c r="AY19" s="48" t="s">
        <v>7</v>
      </c>
      <c r="AZ19" s="48" t="s">
        <v>8</v>
      </c>
      <c r="BA19" s="48" t="s">
        <v>8</v>
      </c>
      <c r="BB19" s="48" t="s">
        <v>8</v>
      </c>
      <c r="BC19" s="48" t="s">
        <v>8</v>
      </c>
      <c r="BD19" s="48" t="s">
        <v>8</v>
      </c>
      <c r="BE19" s="48" t="s">
        <v>8</v>
      </c>
      <c r="BF19" s="48" t="s">
        <v>8</v>
      </c>
      <c r="BG19" s="48" t="s">
        <v>8</v>
      </c>
      <c r="BH19" s="48" t="s">
        <v>9</v>
      </c>
      <c r="BI19" s="48" t="s">
        <v>9</v>
      </c>
      <c r="BJ19" s="48" t="s">
        <v>9</v>
      </c>
      <c r="BK19" s="48" t="s">
        <v>9</v>
      </c>
      <c r="BL19" s="48" t="s">
        <v>9</v>
      </c>
      <c r="BM19" s="48" t="s">
        <v>9</v>
      </c>
      <c r="BN19" s="48" t="s">
        <v>9</v>
      </c>
      <c r="BO19" s="48" t="s">
        <v>9</v>
      </c>
      <c r="BP19" s="48" t="s">
        <v>10</v>
      </c>
      <c r="BQ19" s="48" t="s">
        <v>10</v>
      </c>
      <c r="BR19" s="48" t="s">
        <v>10</v>
      </c>
      <c r="BS19" s="48" t="s">
        <v>10</v>
      </c>
      <c r="BT19" s="48" t="s">
        <v>10</v>
      </c>
      <c r="BU19" s="48" t="s">
        <v>10</v>
      </c>
      <c r="BV19" s="48" t="s">
        <v>10</v>
      </c>
      <c r="BW19" s="48" t="s">
        <v>10</v>
      </c>
      <c r="BX19" s="48" t="s">
        <v>23</v>
      </c>
      <c r="BY19" s="48" t="s">
        <v>23</v>
      </c>
      <c r="BZ19" s="48" t="s">
        <v>23</v>
      </c>
      <c r="CA19" s="48" t="s">
        <v>23</v>
      </c>
      <c r="CB19" s="48" t="s">
        <v>23</v>
      </c>
      <c r="CC19" s="48" t="s">
        <v>23</v>
      </c>
      <c r="CD19" s="48" t="s">
        <v>23</v>
      </c>
      <c r="CE19" s="48" t="s">
        <v>23</v>
      </c>
      <c r="CF19" s="48" t="s">
        <v>133</v>
      </c>
      <c r="CG19" s="48" t="s">
        <v>133</v>
      </c>
      <c r="CH19" s="48" t="s">
        <v>133</v>
      </c>
      <c r="CI19" s="48" t="s">
        <v>133</v>
      </c>
      <c r="CJ19" s="48" t="s">
        <v>133</v>
      </c>
      <c r="CK19" s="48" t="s">
        <v>133</v>
      </c>
      <c r="CL19" s="48" t="s">
        <v>133</v>
      </c>
      <c r="CM19" s="48" t="s">
        <v>133</v>
      </c>
      <c r="CN19" s="68"/>
      <c r="CO19" s="67"/>
      <c r="CP19" s="29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91" customFormat="1">
      <c r="A20" s="87" t="s">
        <v>16</v>
      </c>
      <c r="B20" s="87" t="s">
        <v>28</v>
      </c>
      <c r="C20" s="88" t="s">
        <v>21</v>
      </c>
      <c r="D20" s="80"/>
      <c r="E20" s="81"/>
      <c r="F20" s="78"/>
      <c r="G20" s="78" t="s">
        <v>12</v>
      </c>
      <c r="H20" s="78" t="s">
        <v>13</v>
      </c>
      <c r="I20" s="78" t="s">
        <v>1</v>
      </c>
      <c r="J20" s="78" t="s">
        <v>14</v>
      </c>
      <c r="K20" s="82" t="s">
        <v>0</v>
      </c>
      <c r="L20" s="80"/>
      <c r="M20" s="81"/>
      <c r="N20" s="78"/>
      <c r="O20" s="78" t="s">
        <v>12</v>
      </c>
      <c r="P20" s="78" t="s">
        <v>13</v>
      </c>
      <c r="Q20" s="78" t="s">
        <v>1</v>
      </c>
      <c r="R20" s="78" t="s">
        <v>14</v>
      </c>
      <c r="S20" s="82" t="s">
        <v>0</v>
      </c>
      <c r="T20" s="80"/>
      <c r="U20" s="81"/>
      <c r="V20" s="78"/>
      <c r="W20" s="78" t="s">
        <v>12</v>
      </c>
      <c r="X20" s="78" t="s">
        <v>13</v>
      </c>
      <c r="Y20" s="78" t="s">
        <v>1</v>
      </c>
      <c r="Z20" s="78" t="s">
        <v>14</v>
      </c>
      <c r="AA20" s="82" t="s">
        <v>0</v>
      </c>
      <c r="AB20" s="80"/>
      <c r="AC20" s="81"/>
      <c r="AD20" s="78"/>
      <c r="AE20" s="78" t="s">
        <v>12</v>
      </c>
      <c r="AF20" s="78" t="s">
        <v>13</v>
      </c>
      <c r="AG20" s="78" t="s">
        <v>1</v>
      </c>
      <c r="AH20" s="78" t="s">
        <v>14</v>
      </c>
      <c r="AI20" s="82" t="s">
        <v>0</v>
      </c>
      <c r="AJ20" s="80"/>
      <c r="AK20" s="81"/>
      <c r="AL20" s="78"/>
      <c r="AM20" s="78" t="s">
        <v>12</v>
      </c>
      <c r="AN20" s="78" t="s">
        <v>13</v>
      </c>
      <c r="AO20" s="78" t="s">
        <v>1</v>
      </c>
      <c r="AP20" s="78" t="s">
        <v>14</v>
      </c>
      <c r="AQ20" s="82" t="s">
        <v>0</v>
      </c>
      <c r="AR20" s="80"/>
      <c r="AS20" s="81"/>
      <c r="AT20" s="78"/>
      <c r="AU20" s="78" t="s">
        <v>12</v>
      </c>
      <c r="AV20" s="78" t="s">
        <v>13</v>
      </c>
      <c r="AW20" s="78" t="s">
        <v>1</v>
      </c>
      <c r="AX20" s="78" t="s">
        <v>14</v>
      </c>
      <c r="AY20" s="82" t="s">
        <v>0</v>
      </c>
      <c r="AZ20" s="80"/>
      <c r="BA20" s="81"/>
      <c r="BB20" s="78"/>
      <c r="BC20" s="78" t="s">
        <v>12</v>
      </c>
      <c r="BD20" s="78" t="s">
        <v>13</v>
      </c>
      <c r="BE20" s="78" t="s">
        <v>1</v>
      </c>
      <c r="BF20" s="78" t="s">
        <v>14</v>
      </c>
      <c r="BG20" s="82" t="s">
        <v>0</v>
      </c>
      <c r="BH20" s="80"/>
      <c r="BI20" s="81"/>
      <c r="BJ20" s="78"/>
      <c r="BK20" s="78" t="s">
        <v>12</v>
      </c>
      <c r="BL20" s="78" t="s">
        <v>13</v>
      </c>
      <c r="BM20" s="78" t="s">
        <v>1</v>
      </c>
      <c r="BN20" s="78" t="s">
        <v>14</v>
      </c>
      <c r="BO20" s="82" t="s">
        <v>0</v>
      </c>
      <c r="BP20" s="80"/>
      <c r="BQ20" s="81"/>
      <c r="BR20" s="78"/>
      <c r="BS20" s="78" t="s">
        <v>12</v>
      </c>
      <c r="BT20" s="78" t="s">
        <v>13</v>
      </c>
      <c r="BU20" s="78" t="s">
        <v>1</v>
      </c>
      <c r="BV20" s="78" t="s">
        <v>14</v>
      </c>
      <c r="BW20" s="82" t="s">
        <v>0</v>
      </c>
      <c r="BX20" s="83"/>
      <c r="BY20" s="81"/>
      <c r="BZ20" s="78"/>
      <c r="CA20" s="78" t="s">
        <v>12</v>
      </c>
      <c r="CB20" s="78" t="s">
        <v>13</v>
      </c>
      <c r="CC20" s="78" t="s">
        <v>1</v>
      </c>
      <c r="CD20" s="84" t="s">
        <v>14</v>
      </c>
      <c r="CE20" s="82" t="s">
        <v>0</v>
      </c>
      <c r="CF20" s="80"/>
      <c r="CG20" s="81"/>
      <c r="CH20" s="78"/>
      <c r="CI20" s="78" t="s">
        <v>12</v>
      </c>
      <c r="CJ20" s="78" t="s">
        <v>13</v>
      </c>
      <c r="CK20" s="78" t="s">
        <v>1</v>
      </c>
      <c r="CL20" s="78" t="s">
        <v>14</v>
      </c>
      <c r="CM20" s="82" t="s">
        <v>0</v>
      </c>
      <c r="CN20" s="90" t="s">
        <v>17</v>
      </c>
      <c r="CO20" s="101" t="s">
        <v>18</v>
      </c>
      <c r="CP20" s="89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47"/>
      <c r="DC20" s="28"/>
      <c r="DD20" s="28"/>
      <c r="DE20" s="28"/>
      <c r="DF20" s="28"/>
      <c r="DG20" s="28"/>
    </row>
    <row r="21" spans="1:123">
      <c r="A21" s="20" t="s">
        <v>170</v>
      </c>
      <c r="B21" s="107">
        <v>1972</v>
      </c>
      <c r="C21" s="22" t="s">
        <v>33</v>
      </c>
      <c r="D21" s="10">
        <v>461</v>
      </c>
      <c r="E21" s="7">
        <f>D21*1.2</f>
        <v>553.19999999999993</v>
      </c>
      <c r="F21" s="3"/>
      <c r="G21" s="3"/>
      <c r="H21" s="3">
        <v>100</v>
      </c>
      <c r="I21" s="3">
        <v>130</v>
      </c>
      <c r="J21" s="3"/>
      <c r="K21" s="11">
        <f>SUM(D21:J21)-D21</f>
        <v>783.19999999999982</v>
      </c>
      <c r="L21" s="10"/>
      <c r="M21" s="7">
        <f>L21*1.2</f>
        <v>0</v>
      </c>
      <c r="N21" s="3"/>
      <c r="O21" s="3"/>
      <c r="P21" s="3"/>
      <c r="Q21" s="3"/>
      <c r="R21" s="3"/>
      <c r="S21" s="11">
        <f>SUM(L21:R21)-L21</f>
        <v>0</v>
      </c>
      <c r="T21" s="10">
        <v>560</v>
      </c>
      <c r="U21" s="7">
        <f>T21*1</f>
        <v>560</v>
      </c>
      <c r="V21" s="3"/>
      <c r="W21" s="3"/>
      <c r="X21" s="3">
        <v>300</v>
      </c>
      <c r="Y21" s="3">
        <v>60</v>
      </c>
      <c r="Z21" s="3">
        <v>200</v>
      </c>
      <c r="AA21" s="11">
        <f>SUM(T21:Z21)-T21</f>
        <v>1120</v>
      </c>
      <c r="AB21" s="10">
        <v>565</v>
      </c>
      <c r="AC21" s="7">
        <f>AB21*1</f>
        <v>565</v>
      </c>
      <c r="AD21" s="3"/>
      <c r="AE21" s="3"/>
      <c r="AF21" s="3">
        <v>800</v>
      </c>
      <c r="AG21" s="3">
        <v>110</v>
      </c>
      <c r="AH21" s="3">
        <v>200</v>
      </c>
      <c r="AI21" s="11">
        <f>SUM(AB21:AH21)-AB21</f>
        <v>1675</v>
      </c>
      <c r="AJ21" s="10"/>
      <c r="AK21" s="7">
        <f>AJ21*1</f>
        <v>0</v>
      </c>
      <c r="AL21" s="3"/>
      <c r="AM21" s="3"/>
      <c r="AN21" s="3"/>
      <c r="AO21" s="3"/>
      <c r="AP21" s="3"/>
      <c r="AQ21" s="11">
        <f>SUM(AJ21:AP21)-AJ21</f>
        <v>0</v>
      </c>
      <c r="AR21" s="10">
        <v>589</v>
      </c>
      <c r="AS21" s="54">
        <f>AR21*1</f>
        <v>589</v>
      </c>
      <c r="AT21" s="55"/>
      <c r="AU21" s="3"/>
      <c r="AV21" s="3">
        <v>300</v>
      </c>
      <c r="AW21" s="3">
        <v>110</v>
      </c>
      <c r="AX21" s="3">
        <v>1000</v>
      </c>
      <c r="AY21" s="11">
        <f>SUM(AR21:AX21)-AR21</f>
        <v>1999</v>
      </c>
      <c r="AZ21" s="10"/>
      <c r="BA21" s="54">
        <f>AZ21*1</f>
        <v>0</v>
      </c>
      <c r="BB21" s="55"/>
      <c r="BC21" s="3"/>
      <c r="BD21" s="3"/>
      <c r="BE21" s="3"/>
      <c r="BF21" s="3"/>
      <c r="BG21" s="11">
        <f>SUM(AZ21:BF21)-AZ21</f>
        <v>0</v>
      </c>
      <c r="BH21" s="10"/>
      <c r="BI21" s="30">
        <f>BH21*1</f>
        <v>0</v>
      </c>
      <c r="BJ21" s="3"/>
      <c r="BK21" s="3"/>
      <c r="BL21" s="3"/>
      <c r="BM21" s="3"/>
      <c r="BN21" s="3"/>
      <c r="BO21" s="11">
        <f>SUM(BH21:BN21)-BH21</f>
        <v>0</v>
      </c>
      <c r="BP21" s="10"/>
      <c r="BQ21" s="7">
        <f>BP21*1.2</f>
        <v>0</v>
      </c>
      <c r="BR21" s="3"/>
      <c r="BS21" s="3"/>
      <c r="BT21" s="3"/>
      <c r="BU21" s="3"/>
      <c r="BV21" s="3"/>
      <c r="BW21" s="11">
        <f>SUM(BP21:BV21)-BP21</f>
        <v>0</v>
      </c>
      <c r="BX21" s="117"/>
      <c r="BY21" s="12">
        <f>(BX21)*1.2</f>
        <v>0</v>
      </c>
      <c r="BZ21" s="55"/>
      <c r="CA21" s="3"/>
      <c r="CB21" s="3"/>
      <c r="CC21" s="3"/>
      <c r="CD21" s="5"/>
      <c r="CE21" s="11">
        <f>SUM(BX21:CD21)-BX21</f>
        <v>0</v>
      </c>
      <c r="CF21" s="10"/>
      <c r="CG21" s="7">
        <f>CF21*1.2</f>
        <v>0</v>
      </c>
      <c r="CH21" s="3"/>
      <c r="CI21" s="3"/>
      <c r="CJ21" s="3"/>
      <c r="CK21" s="3"/>
      <c r="CL21" s="3"/>
      <c r="CM21" s="11">
        <f>SUM(CF21:CL21)-CF21</f>
        <v>0</v>
      </c>
      <c r="CN21" s="60">
        <f>AVERAGE(DC21:DG21)</f>
        <v>1115.44</v>
      </c>
      <c r="CO21" s="76">
        <v>1</v>
      </c>
      <c r="CP21" s="2"/>
      <c r="CQ21" s="34">
        <f>K21</f>
        <v>783.19999999999982</v>
      </c>
      <c r="CR21" s="34">
        <f>S21</f>
        <v>0</v>
      </c>
      <c r="CS21" s="34">
        <f t="shared" ref="CS21:CS37" si="38">AA21</f>
        <v>1120</v>
      </c>
      <c r="CT21" s="34">
        <f t="shared" ref="CT21:CT37" si="39">AI21</f>
        <v>1675</v>
      </c>
      <c r="CU21" s="34">
        <f t="shared" ref="CU21:CU37" si="40">AQ21</f>
        <v>0</v>
      </c>
      <c r="CV21" s="34">
        <f t="shared" ref="CV21:CV37" si="41">AY21</f>
        <v>1999</v>
      </c>
      <c r="CW21" s="34">
        <f t="shared" ref="CW21:CW37" si="42">BG21</f>
        <v>0</v>
      </c>
      <c r="CX21" s="34">
        <f t="shared" ref="CX21:CX37" si="43">BO21</f>
        <v>0</v>
      </c>
      <c r="CY21" s="34">
        <f t="shared" ref="CY21:CY37" si="44">BW21</f>
        <v>0</v>
      </c>
      <c r="CZ21" s="34">
        <f t="shared" ref="CZ21:CZ37" si="45">CE21</f>
        <v>0</v>
      </c>
      <c r="DA21" s="34">
        <f t="shared" ref="DA21:DA37" si="46">CM21</f>
        <v>0</v>
      </c>
      <c r="DB21" s="19"/>
      <c r="DC21" s="34">
        <f t="shared" si="11"/>
        <v>1999</v>
      </c>
      <c r="DD21" s="34">
        <f t="shared" si="12"/>
        <v>1675</v>
      </c>
      <c r="DE21" s="34">
        <f t="shared" si="13"/>
        <v>1120</v>
      </c>
      <c r="DF21" s="34">
        <f t="shared" si="14"/>
        <v>783.19999999999982</v>
      </c>
      <c r="DG21" s="34">
        <f t="shared" si="15"/>
        <v>0</v>
      </c>
    </row>
    <row r="22" spans="1:123">
      <c r="A22" s="20" t="s">
        <v>199</v>
      </c>
      <c r="B22" s="107"/>
      <c r="C22" s="22" t="s">
        <v>58</v>
      </c>
      <c r="D22" s="10">
        <v>358</v>
      </c>
      <c r="E22" s="7">
        <f>D22*1.2</f>
        <v>429.59999999999997</v>
      </c>
      <c r="F22" s="3"/>
      <c r="G22" s="3"/>
      <c r="H22" s="3"/>
      <c r="I22" s="3">
        <v>130</v>
      </c>
      <c r="J22" s="3"/>
      <c r="K22" s="11">
        <f>SUM(D22:J22)-D22</f>
        <v>559.59999999999991</v>
      </c>
      <c r="L22" s="10"/>
      <c r="M22" s="7">
        <f>L22*1.2</f>
        <v>0</v>
      </c>
      <c r="N22" s="3"/>
      <c r="O22" s="3"/>
      <c r="P22" s="3"/>
      <c r="Q22" s="3"/>
      <c r="R22" s="3"/>
      <c r="S22" s="11">
        <f>SUM(L22:R22)-L22</f>
        <v>0</v>
      </c>
      <c r="T22" s="10">
        <v>517</v>
      </c>
      <c r="U22" s="7">
        <f>T22*1</f>
        <v>517</v>
      </c>
      <c r="V22" s="3"/>
      <c r="W22" s="3"/>
      <c r="X22" s="3">
        <v>200</v>
      </c>
      <c r="Y22" s="3">
        <v>60</v>
      </c>
      <c r="Z22" s="3"/>
      <c r="AA22" s="11">
        <f>SUM(T22:Z22)-T22</f>
        <v>777</v>
      </c>
      <c r="AB22" s="10">
        <v>545</v>
      </c>
      <c r="AC22" s="7">
        <f>AB22*1</f>
        <v>545</v>
      </c>
      <c r="AD22" s="3"/>
      <c r="AE22" s="3"/>
      <c r="AF22" s="3">
        <v>300</v>
      </c>
      <c r="AG22" s="3">
        <v>110</v>
      </c>
      <c r="AH22" s="3"/>
      <c r="AI22" s="11">
        <f>SUM(AB22:AH22)-AB22</f>
        <v>955</v>
      </c>
      <c r="AJ22" s="10">
        <v>538</v>
      </c>
      <c r="AK22" s="7">
        <f>AJ22*1</f>
        <v>538</v>
      </c>
      <c r="AL22" s="3"/>
      <c r="AM22" s="3"/>
      <c r="AN22" s="3">
        <v>200</v>
      </c>
      <c r="AO22" s="3">
        <v>60</v>
      </c>
      <c r="AP22" s="3"/>
      <c r="AQ22" s="11">
        <f>SUM(AJ22:AP22)-AJ22</f>
        <v>798</v>
      </c>
      <c r="AR22" s="10">
        <v>463</v>
      </c>
      <c r="AS22" s="30">
        <f>AR22*1</f>
        <v>463</v>
      </c>
      <c r="AT22" s="55"/>
      <c r="AU22" s="3"/>
      <c r="AV22" s="3">
        <v>30</v>
      </c>
      <c r="AW22" s="3">
        <v>110</v>
      </c>
      <c r="AX22" s="3"/>
      <c r="AY22" s="11">
        <f>SUM(AR22:AX22)-AR22</f>
        <v>603</v>
      </c>
      <c r="AZ22" s="10"/>
      <c r="BA22" s="30">
        <f>AZ22*1</f>
        <v>0</v>
      </c>
      <c r="BB22" s="55"/>
      <c r="BC22" s="3"/>
      <c r="BD22" s="3"/>
      <c r="BE22" s="3"/>
      <c r="BF22" s="3"/>
      <c r="BG22" s="11">
        <f>SUM(AZ22:BF22)-AZ22</f>
        <v>0</v>
      </c>
      <c r="BH22" s="10"/>
      <c r="BI22" s="30">
        <f>BH22*1</f>
        <v>0</v>
      </c>
      <c r="BJ22" s="3"/>
      <c r="BK22" s="3"/>
      <c r="BL22" s="3"/>
      <c r="BM22" s="3"/>
      <c r="BN22" s="3"/>
      <c r="BO22" s="11">
        <f>SUM(BH22:BN22)-BH22</f>
        <v>0</v>
      </c>
      <c r="BP22" s="10"/>
      <c r="BQ22" s="7">
        <f>BP22*1.2</f>
        <v>0</v>
      </c>
      <c r="BR22" s="3"/>
      <c r="BS22" s="3"/>
      <c r="BT22" s="3"/>
      <c r="BU22" s="3"/>
      <c r="BV22" s="3"/>
      <c r="BW22" s="11">
        <f>SUM(BP22:BV22)-BP22</f>
        <v>0</v>
      </c>
      <c r="BX22" s="2"/>
      <c r="BY22" s="7">
        <f>(BX22)*1.2</f>
        <v>0</v>
      </c>
      <c r="BZ22" s="55"/>
      <c r="CA22" s="3"/>
      <c r="CB22" s="3"/>
      <c r="CC22" s="3"/>
      <c r="CD22" s="5"/>
      <c r="CE22" s="11">
        <f>SUM(BX22:CD22)-BX22</f>
        <v>0</v>
      </c>
      <c r="CF22" s="10"/>
      <c r="CG22" s="7">
        <f>CF22*1.2</f>
        <v>0</v>
      </c>
      <c r="CH22" s="3"/>
      <c r="CI22" s="3"/>
      <c r="CJ22" s="3"/>
      <c r="CK22" s="3"/>
      <c r="CL22" s="3"/>
      <c r="CM22" s="11">
        <f>SUM(CF22:CL22)-CF22</f>
        <v>0</v>
      </c>
      <c r="CN22" s="60">
        <f>AVERAGE(DC22:DG22)</f>
        <v>738.52</v>
      </c>
      <c r="CO22" s="77">
        <v>2</v>
      </c>
      <c r="CP22" s="2"/>
      <c r="CQ22" s="34">
        <f t="shared" ref="CQ22:CQ37" si="47">K22</f>
        <v>559.59999999999991</v>
      </c>
      <c r="CR22" s="34">
        <f t="shared" ref="CR22:CR37" si="48">S22</f>
        <v>0</v>
      </c>
      <c r="CS22" s="34">
        <f t="shared" si="38"/>
        <v>777</v>
      </c>
      <c r="CT22" s="34">
        <f t="shared" si="39"/>
        <v>955</v>
      </c>
      <c r="CU22" s="34">
        <f t="shared" si="40"/>
        <v>798</v>
      </c>
      <c r="CV22" s="34">
        <f t="shared" si="41"/>
        <v>603</v>
      </c>
      <c r="CW22" s="34">
        <f t="shared" si="42"/>
        <v>0</v>
      </c>
      <c r="CX22" s="34">
        <f t="shared" si="43"/>
        <v>0</v>
      </c>
      <c r="CY22" s="34">
        <f t="shared" si="44"/>
        <v>0</v>
      </c>
      <c r="CZ22" s="34">
        <f t="shared" si="45"/>
        <v>0</v>
      </c>
      <c r="DA22" s="34">
        <f t="shared" si="46"/>
        <v>0</v>
      </c>
      <c r="DB22" s="19"/>
      <c r="DC22" s="34">
        <f t="shared" si="11"/>
        <v>955</v>
      </c>
      <c r="DD22" s="34">
        <f t="shared" si="12"/>
        <v>798</v>
      </c>
      <c r="DE22" s="34">
        <f t="shared" si="13"/>
        <v>777</v>
      </c>
      <c r="DF22" s="34">
        <f t="shared" si="14"/>
        <v>603</v>
      </c>
      <c r="DG22" s="34">
        <f t="shared" si="15"/>
        <v>559.59999999999991</v>
      </c>
    </row>
    <row r="23" spans="1:123">
      <c r="A23" s="20" t="s">
        <v>61</v>
      </c>
      <c r="B23" s="107">
        <v>1971</v>
      </c>
      <c r="C23" s="23" t="s">
        <v>33</v>
      </c>
      <c r="D23" s="10">
        <v>449</v>
      </c>
      <c r="E23" s="7">
        <f>D23*1.2</f>
        <v>538.79999999999995</v>
      </c>
      <c r="F23" s="3"/>
      <c r="G23" s="3"/>
      <c r="H23" s="4">
        <v>20</v>
      </c>
      <c r="I23" s="3">
        <v>130</v>
      </c>
      <c r="J23" s="3"/>
      <c r="K23" s="11">
        <f>SUM(D23:J23)-D23</f>
        <v>688.8</v>
      </c>
      <c r="L23" s="10"/>
      <c r="M23" s="7">
        <f>L23*1.2</f>
        <v>0</v>
      </c>
      <c r="N23" s="3"/>
      <c r="O23" s="3"/>
      <c r="P23" s="4"/>
      <c r="Q23" s="3"/>
      <c r="R23" s="3"/>
      <c r="S23" s="11">
        <f>SUM(L23:R23)-L23</f>
        <v>0</v>
      </c>
      <c r="T23" s="10">
        <v>475</v>
      </c>
      <c r="U23" s="7">
        <f>T23*1</f>
        <v>475</v>
      </c>
      <c r="V23" s="3"/>
      <c r="W23" s="3"/>
      <c r="X23" s="4">
        <v>80</v>
      </c>
      <c r="Y23" s="3">
        <v>60</v>
      </c>
      <c r="Z23" s="3"/>
      <c r="AA23" s="11">
        <f>SUM(T23:Z23)-T23</f>
        <v>615</v>
      </c>
      <c r="AB23" s="10">
        <v>504</v>
      </c>
      <c r="AC23" s="7">
        <f>AB23*1</f>
        <v>504</v>
      </c>
      <c r="AD23" s="3"/>
      <c r="AE23" s="3"/>
      <c r="AF23" s="4">
        <v>40</v>
      </c>
      <c r="AG23" s="3">
        <v>110</v>
      </c>
      <c r="AH23" s="3"/>
      <c r="AI23" s="11">
        <f>SUM(AB23:AH23)-AB23</f>
        <v>654</v>
      </c>
      <c r="AJ23" s="10"/>
      <c r="AK23" s="7">
        <f>AJ23*1</f>
        <v>0</v>
      </c>
      <c r="AL23" s="3"/>
      <c r="AM23" s="3"/>
      <c r="AN23" s="4"/>
      <c r="AO23" s="3"/>
      <c r="AP23" s="3"/>
      <c r="AQ23" s="11">
        <f>SUM(AJ23:AP23)-AJ23</f>
        <v>0</v>
      </c>
      <c r="AR23" s="10">
        <v>474</v>
      </c>
      <c r="AS23" s="30">
        <f>AR23*1</f>
        <v>474</v>
      </c>
      <c r="AT23" s="55"/>
      <c r="AU23" s="3"/>
      <c r="AV23" s="4">
        <v>40</v>
      </c>
      <c r="AW23" s="3">
        <v>110</v>
      </c>
      <c r="AX23" s="3"/>
      <c r="AY23" s="11">
        <f>SUM(AR23:AX23)-AR23</f>
        <v>624</v>
      </c>
      <c r="AZ23" s="10"/>
      <c r="BA23" s="30">
        <f>AZ23*1</f>
        <v>0</v>
      </c>
      <c r="BB23" s="55"/>
      <c r="BC23" s="3"/>
      <c r="BD23" s="4"/>
      <c r="BE23" s="3"/>
      <c r="BF23" s="3"/>
      <c r="BG23" s="11">
        <f>SUM(AZ23:BF23)-AZ23</f>
        <v>0</v>
      </c>
      <c r="BH23" s="10"/>
      <c r="BI23" s="30">
        <f>BH23*1</f>
        <v>0</v>
      </c>
      <c r="BJ23" s="3"/>
      <c r="BK23" s="3"/>
      <c r="BL23" s="4"/>
      <c r="BM23" s="3"/>
      <c r="BN23" s="3"/>
      <c r="BO23" s="11">
        <f>SUM(BH23:BN23)-BH23</f>
        <v>0</v>
      </c>
      <c r="BP23" s="10"/>
      <c r="BQ23" s="7">
        <f>BP23*1.2</f>
        <v>0</v>
      </c>
      <c r="BR23" s="3"/>
      <c r="BS23" s="3"/>
      <c r="BT23" s="4"/>
      <c r="BU23" s="3"/>
      <c r="BV23" s="3"/>
      <c r="BW23" s="11">
        <f>SUM(BP23:BV23)-BP23</f>
        <v>0</v>
      </c>
      <c r="BX23" s="2"/>
      <c r="BY23" s="7">
        <f>(BX23)*1.2</f>
        <v>0</v>
      </c>
      <c r="BZ23" s="55"/>
      <c r="CA23" s="3"/>
      <c r="CB23" s="4"/>
      <c r="CC23" s="3"/>
      <c r="CD23" s="5"/>
      <c r="CE23" s="11">
        <f>SUM(BX23:CD23)-BX23</f>
        <v>0</v>
      </c>
      <c r="CF23" s="10"/>
      <c r="CG23" s="7">
        <f>CF23*1.2</f>
        <v>0</v>
      </c>
      <c r="CH23" s="3"/>
      <c r="CI23" s="3"/>
      <c r="CJ23" s="4"/>
      <c r="CK23" s="3"/>
      <c r="CL23" s="3"/>
      <c r="CM23" s="11">
        <f>SUM(CF23:CL23)-CF23</f>
        <v>0</v>
      </c>
      <c r="CN23" s="60">
        <f>AVERAGE(DC23:DG23)</f>
        <v>516.36</v>
      </c>
      <c r="CO23" s="77">
        <v>3</v>
      </c>
      <c r="CP23" s="2"/>
      <c r="CQ23" s="34">
        <f t="shared" si="47"/>
        <v>688.8</v>
      </c>
      <c r="CR23" s="34">
        <f t="shared" si="48"/>
        <v>0</v>
      </c>
      <c r="CS23" s="34">
        <f t="shared" si="38"/>
        <v>615</v>
      </c>
      <c r="CT23" s="34">
        <f t="shared" si="39"/>
        <v>654</v>
      </c>
      <c r="CU23" s="34">
        <f t="shared" si="40"/>
        <v>0</v>
      </c>
      <c r="CV23" s="34">
        <f t="shared" si="41"/>
        <v>624</v>
      </c>
      <c r="CW23" s="34">
        <f t="shared" si="42"/>
        <v>0</v>
      </c>
      <c r="CX23" s="34">
        <f t="shared" si="43"/>
        <v>0</v>
      </c>
      <c r="CY23" s="34">
        <f t="shared" si="44"/>
        <v>0</v>
      </c>
      <c r="CZ23" s="34">
        <f t="shared" si="45"/>
        <v>0</v>
      </c>
      <c r="DA23" s="34">
        <f t="shared" si="46"/>
        <v>0</v>
      </c>
      <c r="DB23" s="19"/>
      <c r="DC23" s="34">
        <f t="shared" si="11"/>
        <v>688.8</v>
      </c>
      <c r="DD23" s="34">
        <f t="shared" si="12"/>
        <v>654</v>
      </c>
      <c r="DE23" s="34">
        <f t="shared" si="13"/>
        <v>624</v>
      </c>
      <c r="DF23" s="34">
        <f t="shared" si="14"/>
        <v>615</v>
      </c>
      <c r="DG23" s="34">
        <f t="shared" si="15"/>
        <v>0</v>
      </c>
    </row>
    <row r="24" spans="1:123">
      <c r="A24" s="21" t="s">
        <v>71</v>
      </c>
      <c r="B24" s="109">
        <v>1958</v>
      </c>
      <c r="C24" s="23" t="s">
        <v>83</v>
      </c>
      <c r="D24" s="10">
        <v>336</v>
      </c>
      <c r="E24" s="7">
        <f>D24*1.2</f>
        <v>403.2</v>
      </c>
      <c r="F24" s="3"/>
      <c r="G24" s="3"/>
      <c r="H24" s="3"/>
      <c r="I24" s="3">
        <v>130</v>
      </c>
      <c r="J24" s="3"/>
      <c r="K24" s="11">
        <f>SUM(D24:J24)-D24</f>
        <v>533.20000000000005</v>
      </c>
      <c r="L24" s="10"/>
      <c r="M24" s="7">
        <f>L24*1.2</f>
        <v>0</v>
      </c>
      <c r="N24" s="3"/>
      <c r="O24" s="3"/>
      <c r="P24" s="3"/>
      <c r="Q24" s="3"/>
      <c r="R24" s="3"/>
      <c r="S24" s="11">
        <f>SUM(L24:R24)-L24</f>
        <v>0</v>
      </c>
      <c r="T24" s="10"/>
      <c r="U24" s="7">
        <f>T24*1</f>
        <v>0</v>
      </c>
      <c r="V24" s="3"/>
      <c r="W24" s="3"/>
      <c r="X24" s="3"/>
      <c r="Y24" s="3"/>
      <c r="Z24" s="3"/>
      <c r="AA24" s="11">
        <f>SUM(T24:Z24)-T24</f>
        <v>0</v>
      </c>
      <c r="AB24" s="10">
        <v>489</v>
      </c>
      <c r="AC24" s="7">
        <f>AB24*1</f>
        <v>489</v>
      </c>
      <c r="AD24" s="3"/>
      <c r="AE24" s="3"/>
      <c r="AF24" s="3">
        <v>80</v>
      </c>
      <c r="AG24" s="3">
        <v>110</v>
      </c>
      <c r="AH24" s="3"/>
      <c r="AI24" s="11">
        <f>SUM(AB24:AH24)-AB24</f>
        <v>679</v>
      </c>
      <c r="AJ24" s="10">
        <v>515</v>
      </c>
      <c r="AK24" s="7">
        <f>AJ24*1</f>
        <v>515</v>
      </c>
      <c r="AL24" s="3"/>
      <c r="AM24" s="3"/>
      <c r="AN24" s="3">
        <v>100</v>
      </c>
      <c r="AO24" s="3">
        <v>60</v>
      </c>
      <c r="AP24" s="3"/>
      <c r="AQ24" s="11">
        <f>SUM(AJ24:AP24)-AJ24</f>
        <v>675</v>
      </c>
      <c r="AR24" s="10">
        <v>439</v>
      </c>
      <c r="AS24" s="30">
        <f>AR24*1</f>
        <v>439</v>
      </c>
      <c r="AT24" s="55"/>
      <c r="AU24" s="3"/>
      <c r="AV24" s="3">
        <v>20</v>
      </c>
      <c r="AW24" s="3">
        <v>110</v>
      </c>
      <c r="AX24" s="3"/>
      <c r="AY24" s="11">
        <f>SUM(AR24:AX24)-AR24</f>
        <v>569</v>
      </c>
      <c r="AZ24" s="10"/>
      <c r="BA24" s="30">
        <f>AZ24*1</f>
        <v>0</v>
      </c>
      <c r="BB24" s="55"/>
      <c r="BC24" s="3"/>
      <c r="BD24" s="3"/>
      <c r="BE24" s="3"/>
      <c r="BF24" s="3"/>
      <c r="BG24" s="11">
        <f>SUM(AZ24:BF24)-AZ24</f>
        <v>0</v>
      </c>
      <c r="BH24" s="10"/>
      <c r="BI24" s="30">
        <f>BH24*1</f>
        <v>0</v>
      </c>
      <c r="BJ24" s="3"/>
      <c r="BK24" s="3"/>
      <c r="BL24" s="3"/>
      <c r="BM24" s="3"/>
      <c r="BN24" s="3"/>
      <c r="BO24" s="11">
        <f>SUM(BH24:BN24)-BH24</f>
        <v>0</v>
      </c>
      <c r="BP24" s="10"/>
      <c r="BQ24" s="7">
        <f>BP24*1.2</f>
        <v>0</v>
      </c>
      <c r="BR24" s="3"/>
      <c r="BS24" s="3"/>
      <c r="BT24" s="3"/>
      <c r="BU24" s="3"/>
      <c r="BV24" s="3"/>
      <c r="BW24" s="11">
        <f>SUM(BP24:BV24)-BP24</f>
        <v>0</v>
      </c>
      <c r="BX24" s="2"/>
      <c r="BY24" s="7">
        <f>(BX24)*1.2</f>
        <v>0</v>
      </c>
      <c r="BZ24" s="55"/>
      <c r="CA24" s="3"/>
      <c r="CB24" s="3"/>
      <c r="CC24" s="3"/>
      <c r="CD24" s="5"/>
      <c r="CE24" s="11">
        <f>SUM(BX24:CD24)-BX24</f>
        <v>0</v>
      </c>
      <c r="CF24" s="10"/>
      <c r="CG24" s="7">
        <f>CF24*1.2</f>
        <v>0</v>
      </c>
      <c r="CH24" s="3"/>
      <c r="CI24" s="3"/>
      <c r="CJ24" s="3"/>
      <c r="CK24" s="3"/>
      <c r="CL24" s="3"/>
      <c r="CM24" s="11">
        <f>SUM(CF24:CL24)-CF24</f>
        <v>0</v>
      </c>
      <c r="CN24" s="60">
        <f>AVERAGE(DC24:DG24)</f>
        <v>491.23999999999995</v>
      </c>
      <c r="CO24" s="77">
        <v>4</v>
      </c>
      <c r="CP24" s="2"/>
      <c r="CQ24" s="34">
        <f t="shared" si="47"/>
        <v>533.20000000000005</v>
      </c>
      <c r="CR24" s="34">
        <f t="shared" si="48"/>
        <v>0</v>
      </c>
      <c r="CS24" s="34">
        <f t="shared" si="38"/>
        <v>0</v>
      </c>
      <c r="CT24" s="34">
        <f t="shared" si="39"/>
        <v>679</v>
      </c>
      <c r="CU24" s="34">
        <f t="shared" si="40"/>
        <v>675</v>
      </c>
      <c r="CV24" s="34">
        <f t="shared" si="41"/>
        <v>569</v>
      </c>
      <c r="CW24" s="34">
        <f t="shared" si="42"/>
        <v>0</v>
      </c>
      <c r="CX24" s="34">
        <f t="shared" si="43"/>
        <v>0</v>
      </c>
      <c r="CY24" s="34">
        <f t="shared" si="44"/>
        <v>0</v>
      </c>
      <c r="CZ24" s="34">
        <f t="shared" si="45"/>
        <v>0</v>
      </c>
      <c r="DA24" s="34">
        <f t="shared" si="46"/>
        <v>0</v>
      </c>
      <c r="DB24" s="41"/>
      <c r="DC24" s="34">
        <f t="shared" si="11"/>
        <v>679</v>
      </c>
      <c r="DD24" s="34">
        <f t="shared" si="12"/>
        <v>675</v>
      </c>
      <c r="DE24" s="34">
        <f t="shared" si="13"/>
        <v>569</v>
      </c>
      <c r="DF24" s="34">
        <f t="shared" si="14"/>
        <v>533.20000000000005</v>
      </c>
      <c r="DG24" s="34">
        <f t="shared" si="15"/>
        <v>0</v>
      </c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>
      <c r="A25" s="20" t="s">
        <v>68</v>
      </c>
      <c r="B25" s="107">
        <v>1996</v>
      </c>
      <c r="C25" s="23" t="s">
        <v>83</v>
      </c>
      <c r="D25" s="10"/>
      <c r="E25" s="7">
        <f>D25*1.2</f>
        <v>0</v>
      </c>
      <c r="F25" s="3"/>
      <c r="G25" s="3"/>
      <c r="H25" s="3"/>
      <c r="I25" s="3"/>
      <c r="J25" s="3"/>
      <c r="K25" s="11">
        <f>SUM(D25:J25)-D25</f>
        <v>0</v>
      </c>
      <c r="L25" s="10"/>
      <c r="M25" s="7">
        <f>L25*1.2</f>
        <v>0</v>
      </c>
      <c r="N25" s="3"/>
      <c r="O25" s="3"/>
      <c r="P25" s="3"/>
      <c r="Q25" s="3"/>
      <c r="R25" s="3"/>
      <c r="S25" s="11">
        <f>SUM(L25:R25)-L25</f>
        <v>0</v>
      </c>
      <c r="T25" s="10"/>
      <c r="U25" s="7">
        <f>T25*1</f>
        <v>0</v>
      </c>
      <c r="V25" s="3"/>
      <c r="W25" s="3"/>
      <c r="X25" s="3"/>
      <c r="Y25" s="3"/>
      <c r="Z25" s="3"/>
      <c r="AA25" s="11">
        <f>SUM(T25:Z25)-T25</f>
        <v>0</v>
      </c>
      <c r="AB25" s="10">
        <v>580</v>
      </c>
      <c r="AC25" s="7">
        <f>AB25*1</f>
        <v>580</v>
      </c>
      <c r="AD25" s="3"/>
      <c r="AE25" s="3"/>
      <c r="AF25" s="3">
        <v>700</v>
      </c>
      <c r="AG25" s="3">
        <v>110</v>
      </c>
      <c r="AH25" s="3">
        <v>1000</v>
      </c>
      <c r="AI25" s="11">
        <f>SUM(AB25:AH25)-AB25</f>
        <v>2390</v>
      </c>
      <c r="AJ25" s="10"/>
      <c r="AK25" s="7">
        <f>AJ25*1</f>
        <v>0</v>
      </c>
      <c r="AL25" s="3"/>
      <c r="AM25" s="3"/>
      <c r="AN25" s="3"/>
      <c r="AO25" s="3"/>
      <c r="AP25" s="3"/>
      <c r="AQ25" s="11">
        <f>SUM(AJ25:AP25)-AJ25</f>
        <v>0</v>
      </c>
      <c r="AR25" s="10"/>
      <c r="AS25" s="30">
        <f>AR25*1</f>
        <v>0</v>
      </c>
      <c r="AT25" s="55"/>
      <c r="AU25" s="3"/>
      <c r="AV25" s="3"/>
      <c r="AW25" s="3"/>
      <c r="AX25" s="3"/>
      <c r="AY25" s="11">
        <f>SUM(AR25:AX25)-AR25</f>
        <v>0</v>
      </c>
      <c r="AZ25" s="10"/>
      <c r="BA25" s="30">
        <f>AZ25*1</f>
        <v>0</v>
      </c>
      <c r="BB25" s="55"/>
      <c r="BC25" s="3"/>
      <c r="BD25" s="3"/>
      <c r="BE25" s="3"/>
      <c r="BF25" s="3"/>
      <c r="BG25" s="11">
        <f>SUM(AZ25:BF25)-AZ25</f>
        <v>0</v>
      </c>
      <c r="BH25" s="10"/>
      <c r="BI25" s="30">
        <f>BH25*1</f>
        <v>0</v>
      </c>
      <c r="BJ25" s="3"/>
      <c r="BK25" s="3"/>
      <c r="BL25" s="3"/>
      <c r="BM25" s="3"/>
      <c r="BN25" s="3"/>
      <c r="BO25" s="11">
        <f>SUM(BH25:BN25)-BH25</f>
        <v>0</v>
      </c>
      <c r="BP25" s="10"/>
      <c r="BQ25" s="7">
        <f>BP25*1.2</f>
        <v>0</v>
      </c>
      <c r="BR25" s="3"/>
      <c r="BS25" s="3"/>
      <c r="BT25" s="3"/>
      <c r="BU25" s="3"/>
      <c r="BV25" s="3"/>
      <c r="BW25" s="11">
        <f>SUM(BP25:BV25)-BP25</f>
        <v>0</v>
      </c>
      <c r="BX25" s="2"/>
      <c r="BY25" s="7">
        <f>(BX25)*1.2</f>
        <v>0</v>
      </c>
      <c r="BZ25" s="55"/>
      <c r="CA25" s="3"/>
      <c r="CB25" s="3"/>
      <c r="CC25" s="3"/>
      <c r="CD25" s="5"/>
      <c r="CE25" s="11">
        <f>SUM(BX25:CD25)-BX25</f>
        <v>0</v>
      </c>
      <c r="CF25" s="10"/>
      <c r="CG25" s="7">
        <f>CF25*1.2</f>
        <v>0</v>
      </c>
      <c r="CH25" s="3"/>
      <c r="CI25" s="3"/>
      <c r="CJ25" s="3"/>
      <c r="CK25" s="3"/>
      <c r="CL25" s="3"/>
      <c r="CM25" s="11">
        <f>SUM(CF25:CL25)-CF25</f>
        <v>0</v>
      </c>
      <c r="CN25" s="60">
        <f>AVERAGE(DC25:DG25)</f>
        <v>478</v>
      </c>
      <c r="CO25" s="77">
        <v>5</v>
      </c>
      <c r="CP25" s="2"/>
      <c r="CQ25" s="34">
        <f t="shared" si="47"/>
        <v>0</v>
      </c>
      <c r="CR25" s="34">
        <f t="shared" si="48"/>
        <v>0</v>
      </c>
      <c r="CS25" s="34">
        <f t="shared" si="38"/>
        <v>0</v>
      </c>
      <c r="CT25" s="34">
        <f t="shared" si="39"/>
        <v>2390</v>
      </c>
      <c r="CU25" s="34">
        <f t="shared" si="40"/>
        <v>0</v>
      </c>
      <c r="CV25" s="34">
        <f t="shared" si="41"/>
        <v>0</v>
      </c>
      <c r="CW25" s="34">
        <f t="shared" si="42"/>
        <v>0</v>
      </c>
      <c r="CX25" s="34">
        <f t="shared" si="43"/>
        <v>0</v>
      </c>
      <c r="CY25" s="34">
        <f t="shared" si="44"/>
        <v>0</v>
      </c>
      <c r="CZ25" s="34">
        <f t="shared" si="45"/>
        <v>0</v>
      </c>
      <c r="DA25" s="34">
        <f t="shared" si="46"/>
        <v>0</v>
      </c>
      <c r="DB25" s="19"/>
      <c r="DC25" s="34">
        <f t="shared" si="11"/>
        <v>2390</v>
      </c>
      <c r="DD25" s="34">
        <f t="shared" si="12"/>
        <v>0</v>
      </c>
      <c r="DE25" s="34">
        <f t="shared" si="13"/>
        <v>0</v>
      </c>
      <c r="DF25" s="34">
        <f t="shared" si="14"/>
        <v>0</v>
      </c>
      <c r="DG25" s="34">
        <f t="shared" si="15"/>
        <v>0</v>
      </c>
    </row>
    <row r="26" spans="1:123">
      <c r="A26" s="20" t="s">
        <v>204</v>
      </c>
      <c r="B26" s="107"/>
      <c r="C26" s="23" t="s">
        <v>205</v>
      </c>
      <c r="D26" s="10"/>
      <c r="E26" s="7">
        <f>D26*1.2</f>
        <v>0</v>
      </c>
      <c r="F26" s="3"/>
      <c r="G26" s="3"/>
      <c r="H26" s="3"/>
      <c r="I26" s="3"/>
      <c r="J26" s="3"/>
      <c r="K26" s="11">
        <f>SUM(D26:J26)-D26</f>
        <v>0</v>
      </c>
      <c r="L26" s="10"/>
      <c r="M26" s="7">
        <f>L26*1.2</f>
        <v>0</v>
      </c>
      <c r="N26" s="3"/>
      <c r="O26" s="3"/>
      <c r="P26" s="3"/>
      <c r="Q26" s="3"/>
      <c r="R26" s="3"/>
      <c r="S26" s="11">
        <f>SUM(L26:R26)-L26</f>
        <v>0</v>
      </c>
      <c r="T26" s="10"/>
      <c r="U26" s="7">
        <f>T26*1</f>
        <v>0</v>
      </c>
      <c r="V26" s="3"/>
      <c r="W26" s="3"/>
      <c r="X26" s="3"/>
      <c r="Y26" s="3"/>
      <c r="Z26" s="3"/>
      <c r="AA26" s="11">
        <f>SUM(T26:Z26)-T26</f>
        <v>0</v>
      </c>
      <c r="AB26" s="10">
        <v>482</v>
      </c>
      <c r="AC26" s="7">
        <f>AB26*1</f>
        <v>482</v>
      </c>
      <c r="AD26" s="3"/>
      <c r="AE26" s="3"/>
      <c r="AF26" s="3">
        <v>100</v>
      </c>
      <c r="AG26" s="3">
        <v>110</v>
      </c>
      <c r="AH26" s="3"/>
      <c r="AI26" s="11">
        <f>SUM(AB26:AH26)-AB26</f>
        <v>692</v>
      </c>
      <c r="AJ26" s="10">
        <v>512</v>
      </c>
      <c r="AK26" s="7">
        <f>AJ26*1</f>
        <v>512</v>
      </c>
      <c r="AL26" s="3"/>
      <c r="AM26" s="3"/>
      <c r="AN26" s="3">
        <v>300</v>
      </c>
      <c r="AO26" s="3">
        <v>60</v>
      </c>
      <c r="AP26" s="3"/>
      <c r="AQ26" s="11">
        <f>SUM(AJ26:AP26)-AJ26</f>
        <v>872</v>
      </c>
      <c r="AR26" s="10">
        <v>516</v>
      </c>
      <c r="AS26" s="30">
        <f>AR26*1</f>
        <v>516</v>
      </c>
      <c r="AT26" s="55"/>
      <c r="AU26" s="3"/>
      <c r="AV26" s="3">
        <v>100</v>
      </c>
      <c r="AW26" s="3">
        <v>110</v>
      </c>
      <c r="AX26" s="3"/>
      <c r="AY26" s="11">
        <f>SUM(AR26:AX26)-AR26</f>
        <v>726</v>
      </c>
      <c r="AZ26" s="10"/>
      <c r="BA26" s="30">
        <f>AZ26*1</f>
        <v>0</v>
      </c>
      <c r="BB26" s="55"/>
      <c r="BC26" s="3"/>
      <c r="BD26" s="3"/>
      <c r="BE26" s="3"/>
      <c r="BF26" s="3"/>
      <c r="BG26" s="11">
        <f>SUM(AZ26:BF26)-AZ26</f>
        <v>0</v>
      </c>
      <c r="BH26" s="10"/>
      <c r="BI26" s="30">
        <f>BH26*1</f>
        <v>0</v>
      </c>
      <c r="BJ26" s="3"/>
      <c r="BK26" s="3"/>
      <c r="BL26" s="3"/>
      <c r="BM26" s="3"/>
      <c r="BN26" s="3"/>
      <c r="BO26" s="11">
        <f>SUM(BH26:BN26)-BH26</f>
        <v>0</v>
      </c>
      <c r="BP26" s="10"/>
      <c r="BQ26" s="7">
        <f>BP26*1.2</f>
        <v>0</v>
      </c>
      <c r="BR26" s="3"/>
      <c r="BS26" s="3"/>
      <c r="BT26" s="3"/>
      <c r="BU26" s="3"/>
      <c r="BV26" s="3"/>
      <c r="BW26" s="11">
        <f>SUM(BP26:BV26)-BP26</f>
        <v>0</v>
      </c>
      <c r="BX26" s="2"/>
      <c r="BY26" s="7">
        <f>(BX26)*1.2</f>
        <v>0</v>
      </c>
      <c r="BZ26" s="55"/>
      <c r="CA26" s="3"/>
      <c r="CB26" s="3"/>
      <c r="CC26" s="3"/>
      <c r="CD26" s="5"/>
      <c r="CE26" s="11">
        <f>SUM(BX26:CD26)-BX26</f>
        <v>0</v>
      </c>
      <c r="CF26" s="10"/>
      <c r="CG26" s="7">
        <f>CF26*1.2</f>
        <v>0</v>
      </c>
      <c r="CH26" s="3"/>
      <c r="CI26" s="3"/>
      <c r="CJ26" s="3"/>
      <c r="CK26" s="3"/>
      <c r="CL26" s="3"/>
      <c r="CM26" s="11">
        <f>SUM(CF26:CL26)-CF26</f>
        <v>0</v>
      </c>
      <c r="CN26" s="60">
        <f>AVERAGE(DC26:DG26)</f>
        <v>458</v>
      </c>
      <c r="CO26" s="77">
        <v>6</v>
      </c>
      <c r="CP26" s="2"/>
      <c r="CQ26" s="34">
        <f t="shared" si="47"/>
        <v>0</v>
      </c>
      <c r="CR26" s="34">
        <f t="shared" si="48"/>
        <v>0</v>
      </c>
      <c r="CS26" s="34">
        <f t="shared" si="38"/>
        <v>0</v>
      </c>
      <c r="CT26" s="34">
        <f t="shared" si="39"/>
        <v>692</v>
      </c>
      <c r="CU26" s="34">
        <f t="shared" si="40"/>
        <v>872</v>
      </c>
      <c r="CV26" s="34">
        <f t="shared" si="41"/>
        <v>726</v>
      </c>
      <c r="CW26" s="34">
        <f t="shared" si="42"/>
        <v>0</v>
      </c>
      <c r="CX26" s="34">
        <f t="shared" si="43"/>
        <v>0</v>
      </c>
      <c r="CY26" s="34">
        <f t="shared" si="44"/>
        <v>0</v>
      </c>
      <c r="CZ26" s="34">
        <f t="shared" si="45"/>
        <v>0</v>
      </c>
      <c r="DA26" s="34">
        <f t="shared" si="46"/>
        <v>0</v>
      </c>
      <c r="DB26" s="19"/>
      <c r="DC26" s="34">
        <f t="shared" si="11"/>
        <v>872</v>
      </c>
      <c r="DD26" s="34">
        <f t="shared" si="12"/>
        <v>726</v>
      </c>
      <c r="DE26" s="34">
        <f t="shared" si="13"/>
        <v>692</v>
      </c>
      <c r="DF26" s="34">
        <f t="shared" si="14"/>
        <v>0</v>
      </c>
      <c r="DG26" s="34">
        <f t="shared" si="15"/>
        <v>0</v>
      </c>
    </row>
    <row r="27" spans="1:123">
      <c r="A27" s="20" t="s">
        <v>69</v>
      </c>
      <c r="B27" s="107">
        <v>1973</v>
      </c>
      <c r="C27" s="22" t="s">
        <v>33</v>
      </c>
      <c r="D27" s="10">
        <v>496</v>
      </c>
      <c r="E27" s="7">
        <f>D27*1.2</f>
        <v>595.19999999999993</v>
      </c>
      <c r="F27" s="3"/>
      <c r="G27" s="3"/>
      <c r="H27" s="3">
        <v>200</v>
      </c>
      <c r="I27" s="3">
        <v>130</v>
      </c>
      <c r="J27" s="3"/>
      <c r="K27" s="11">
        <f>SUM(D27:J27)-D27</f>
        <v>925.19999999999982</v>
      </c>
      <c r="L27" s="10"/>
      <c r="M27" s="7">
        <f>L27*1.2</f>
        <v>0</v>
      </c>
      <c r="N27" s="3"/>
      <c r="O27" s="3"/>
      <c r="P27" s="3"/>
      <c r="Q27" s="3"/>
      <c r="R27" s="3"/>
      <c r="S27" s="11">
        <f>SUM(L27:R27)-L27</f>
        <v>0</v>
      </c>
      <c r="T27" s="10"/>
      <c r="U27" s="7">
        <f>T27*1</f>
        <v>0</v>
      </c>
      <c r="V27" s="3"/>
      <c r="W27" s="3"/>
      <c r="X27" s="3"/>
      <c r="Y27" s="3"/>
      <c r="Z27" s="3"/>
      <c r="AA27" s="11">
        <f>SUM(T27:Z27)-T27</f>
        <v>0</v>
      </c>
      <c r="AB27" s="10"/>
      <c r="AC27" s="7">
        <f>AB27*1</f>
        <v>0</v>
      </c>
      <c r="AD27" s="3"/>
      <c r="AE27" s="3"/>
      <c r="AF27" s="3"/>
      <c r="AG27" s="3"/>
      <c r="AH27" s="3"/>
      <c r="AI27" s="11">
        <f>SUM(AB27:AH27)-AB27</f>
        <v>0</v>
      </c>
      <c r="AJ27" s="10"/>
      <c r="AK27" s="7">
        <f>AJ27*1</f>
        <v>0</v>
      </c>
      <c r="AL27" s="3"/>
      <c r="AM27" s="3"/>
      <c r="AN27" s="3"/>
      <c r="AO27" s="3"/>
      <c r="AP27" s="3"/>
      <c r="AQ27" s="11">
        <f>SUM(AJ27:AP27)-AJ27</f>
        <v>0</v>
      </c>
      <c r="AR27" s="10">
        <v>588</v>
      </c>
      <c r="AS27" s="30">
        <f>AR27*1</f>
        <v>588</v>
      </c>
      <c r="AT27" s="55"/>
      <c r="AU27" s="3"/>
      <c r="AV27" s="3">
        <v>200</v>
      </c>
      <c r="AW27" s="3">
        <v>110</v>
      </c>
      <c r="AX27" s="3">
        <v>200</v>
      </c>
      <c r="AY27" s="11">
        <f>SUM(AR27:AX27)-AR27</f>
        <v>1098</v>
      </c>
      <c r="AZ27" s="10"/>
      <c r="BA27" s="30">
        <f>AZ27*1</f>
        <v>0</v>
      </c>
      <c r="BB27" s="55"/>
      <c r="BC27" s="3"/>
      <c r="BD27" s="3"/>
      <c r="BE27" s="3"/>
      <c r="BF27" s="3"/>
      <c r="BG27" s="11">
        <f>SUM(AZ27:BF27)-AZ27</f>
        <v>0</v>
      </c>
      <c r="BH27" s="10"/>
      <c r="BI27" s="30">
        <f>BH27*1</f>
        <v>0</v>
      </c>
      <c r="BJ27" s="3"/>
      <c r="BK27" s="3"/>
      <c r="BL27" s="3"/>
      <c r="BM27" s="3"/>
      <c r="BN27" s="3"/>
      <c r="BO27" s="11">
        <f>SUM(BH27:BN27)-BH27</f>
        <v>0</v>
      </c>
      <c r="BP27" s="10"/>
      <c r="BQ27" s="7">
        <f>BP27*1.2</f>
        <v>0</v>
      </c>
      <c r="BR27" s="3"/>
      <c r="BS27" s="3"/>
      <c r="BT27" s="3"/>
      <c r="BU27" s="3"/>
      <c r="BV27" s="3"/>
      <c r="BW27" s="11">
        <f>SUM(BP27:BV27)-BP27</f>
        <v>0</v>
      </c>
      <c r="BX27" s="2"/>
      <c r="BY27" s="7">
        <f>(BX27)*1.2</f>
        <v>0</v>
      </c>
      <c r="BZ27" s="55"/>
      <c r="CA27" s="3"/>
      <c r="CB27" s="3"/>
      <c r="CC27" s="3"/>
      <c r="CD27" s="5"/>
      <c r="CE27" s="11">
        <f>SUM(BX27:CD27)-BX27</f>
        <v>0</v>
      </c>
      <c r="CF27" s="10"/>
      <c r="CG27" s="7">
        <f>CF27*1.2</f>
        <v>0</v>
      </c>
      <c r="CH27" s="3"/>
      <c r="CI27" s="3"/>
      <c r="CJ27" s="3"/>
      <c r="CK27" s="3"/>
      <c r="CL27" s="3"/>
      <c r="CM27" s="11">
        <f>SUM(CF27:CL27)-CF27</f>
        <v>0</v>
      </c>
      <c r="CN27" s="60">
        <f>AVERAGE(DC27:DG27)</f>
        <v>404.64</v>
      </c>
      <c r="CO27" s="77">
        <v>7</v>
      </c>
      <c r="CP27" s="2"/>
      <c r="CQ27" s="34">
        <f t="shared" si="47"/>
        <v>925.19999999999982</v>
      </c>
      <c r="CR27" s="34">
        <f t="shared" si="48"/>
        <v>0</v>
      </c>
      <c r="CS27" s="34">
        <f t="shared" si="38"/>
        <v>0</v>
      </c>
      <c r="CT27" s="34">
        <f t="shared" si="39"/>
        <v>0</v>
      </c>
      <c r="CU27" s="34">
        <f t="shared" si="40"/>
        <v>0</v>
      </c>
      <c r="CV27" s="34">
        <f t="shared" si="41"/>
        <v>1098</v>
      </c>
      <c r="CW27" s="34">
        <f t="shared" si="42"/>
        <v>0</v>
      </c>
      <c r="CX27" s="34">
        <f t="shared" si="43"/>
        <v>0</v>
      </c>
      <c r="CY27" s="34">
        <f t="shared" si="44"/>
        <v>0</v>
      </c>
      <c r="CZ27" s="34">
        <f t="shared" si="45"/>
        <v>0</v>
      </c>
      <c r="DA27" s="34">
        <f t="shared" si="46"/>
        <v>0</v>
      </c>
      <c r="DB27" s="19"/>
      <c r="DC27" s="34">
        <f t="shared" si="11"/>
        <v>1098</v>
      </c>
      <c r="DD27" s="34">
        <f t="shared" si="12"/>
        <v>925.19999999999982</v>
      </c>
      <c r="DE27" s="34">
        <f t="shared" si="13"/>
        <v>0</v>
      </c>
      <c r="DF27" s="34">
        <f t="shared" si="14"/>
        <v>0</v>
      </c>
      <c r="DG27" s="34">
        <f t="shared" si="15"/>
        <v>0</v>
      </c>
    </row>
    <row r="28" spans="1:123">
      <c r="A28" s="20" t="s">
        <v>78</v>
      </c>
      <c r="B28" s="107">
        <v>1961</v>
      </c>
      <c r="C28" s="22" t="s">
        <v>58</v>
      </c>
      <c r="D28" s="10">
        <v>450</v>
      </c>
      <c r="E28" s="7">
        <f>D28*1.2</f>
        <v>540</v>
      </c>
      <c r="F28" s="3"/>
      <c r="G28" s="3"/>
      <c r="H28" s="3">
        <v>30</v>
      </c>
      <c r="I28" s="3">
        <v>130</v>
      </c>
      <c r="J28" s="3"/>
      <c r="K28" s="11">
        <f>SUM(D28:J28)-D28</f>
        <v>700</v>
      </c>
      <c r="L28" s="10"/>
      <c r="M28" s="7">
        <f>L28*1.2</f>
        <v>0</v>
      </c>
      <c r="N28" s="3"/>
      <c r="O28" s="3"/>
      <c r="P28" s="3"/>
      <c r="Q28" s="3"/>
      <c r="R28" s="3"/>
      <c r="S28" s="11">
        <f>SUM(L28:R28)-L28</f>
        <v>0</v>
      </c>
      <c r="T28" s="10"/>
      <c r="U28" s="7">
        <f>T28*1</f>
        <v>0</v>
      </c>
      <c r="V28" s="3"/>
      <c r="W28" s="3"/>
      <c r="X28" s="3"/>
      <c r="Y28" s="3"/>
      <c r="Z28" s="3"/>
      <c r="AA28" s="11">
        <f>SUM(T28:Z28)-T28</f>
        <v>0</v>
      </c>
      <c r="AB28" s="10">
        <v>519</v>
      </c>
      <c r="AC28" s="7">
        <f>AB28*1</f>
        <v>519</v>
      </c>
      <c r="AD28" s="3"/>
      <c r="AE28" s="3"/>
      <c r="AF28" s="3">
        <v>500</v>
      </c>
      <c r="AG28" s="3">
        <v>110</v>
      </c>
      <c r="AH28" s="3"/>
      <c r="AI28" s="11">
        <f>SUM(AB28:AH28)-AB28</f>
        <v>1129</v>
      </c>
      <c r="AJ28" s="10"/>
      <c r="AK28" s="7">
        <f>AJ28*1</f>
        <v>0</v>
      </c>
      <c r="AL28" s="3"/>
      <c r="AM28" s="3"/>
      <c r="AN28" s="3"/>
      <c r="AO28" s="3"/>
      <c r="AP28" s="3"/>
      <c r="AQ28" s="11">
        <f>SUM(AJ28:AP28)-AJ28</f>
        <v>0</v>
      </c>
      <c r="AR28" s="10"/>
      <c r="AS28" s="30">
        <f>AR28*1</f>
        <v>0</v>
      </c>
      <c r="AT28" s="55"/>
      <c r="AU28" s="3"/>
      <c r="AV28" s="3"/>
      <c r="AW28" s="3"/>
      <c r="AX28" s="3"/>
      <c r="AY28" s="11">
        <f>SUM(AR28:AX28)-AR28</f>
        <v>0</v>
      </c>
      <c r="AZ28" s="10"/>
      <c r="BA28" s="30">
        <f>AZ28*1</f>
        <v>0</v>
      </c>
      <c r="BB28" s="55"/>
      <c r="BC28" s="3"/>
      <c r="BD28" s="3"/>
      <c r="BE28" s="3"/>
      <c r="BF28" s="3"/>
      <c r="BG28" s="11">
        <f>SUM(AZ28:BF28)-AZ28</f>
        <v>0</v>
      </c>
      <c r="BH28" s="10"/>
      <c r="BI28" s="30">
        <f>BH28*1</f>
        <v>0</v>
      </c>
      <c r="BJ28" s="3"/>
      <c r="BK28" s="3"/>
      <c r="BL28" s="3"/>
      <c r="BM28" s="3"/>
      <c r="BN28" s="3"/>
      <c r="BO28" s="11">
        <f>SUM(BH28:BN28)-BH28</f>
        <v>0</v>
      </c>
      <c r="BP28" s="10"/>
      <c r="BQ28" s="7">
        <f>BP28*1.2</f>
        <v>0</v>
      </c>
      <c r="BR28" s="3"/>
      <c r="BS28" s="3"/>
      <c r="BT28" s="3"/>
      <c r="BU28" s="3"/>
      <c r="BV28" s="3"/>
      <c r="BW28" s="11">
        <f>SUM(BP28:BV28)-BP28</f>
        <v>0</v>
      </c>
      <c r="BX28" s="2"/>
      <c r="BY28" s="7">
        <f>(BX28)*1.2</f>
        <v>0</v>
      </c>
      <c r="BZ28" s="55"/>
      <c r="CA28" s="3"/>
      <c r="CB28" s="3"/>
      <c r="CC28" s="3"/>
      <c r="CD28" s="5"/>
      <c r="CE28" s="11">
        <f>SUM(BX28:CD28)-BX28</f>
        <v>0</v>
      </c>
      <c r="CF28" s="10"/>
      <c r="CG28" s="7">
        <f>CF28*1.2</f>
        <v>0</v>
      </c>
      <c r="CH28" s="3"/>
      <c r="CI28" s="3"/>
      <c r="CJ28" s="3"/>
      <c r="CK28" s="3"/>
      <c r="CL28" s="3"/>
      <c r="CM28" s="11">
        <f>SUM(CF28:CL28)-CF28</f>
        <v>0</v>
      </c>
      <c r="CN28" s="60">
        <f>AVERAGE(DC28:DG28)</f>
        <v>365.8</v>
      </c>
      <c r="CO28" s="77">
        <v>8</v>
      </c>
      <c r="CP28" s="2"/>
      <c r="CQ28" s="34">
        <f t="shared" si="47"/>
        <v>700</v>
      </c>
      <c r="CR28" s="34">
        <f t="shared" si="48"/>
        <v>0</v>
      </c>
      <c r="CS28" s="34">
        <f t="shared" si="38"/>
        <v>0</v>
      </c>
      <c r="CT28" s="34">
        <f t="shared" si="39"/>
        <v>1129</v>
      </c>
      <c r="CU28" s="34">
        <f t="shared" si="40"/>
        <v>0</v>
      </c>
      <c r="CV28" s="34">
        <f t="shared" si="41"/>
        <v>0</v>
      </c>
      <c r="CW28" s="34">
        <f t="shared" si="42"/>
        <v>0</v>
      </c>
      <c r="CX28" s="34">
        <f t="shared" si="43"/>
        <v>0</v>
      </c>
      <c r="CY28" s="34">
        <f t="shared" si="44"/>
        <v>0</v>
      </c>
      <c r="CZ28" s="34">
        <f t="shared" si="45"/>
        <v>0</v>
      </c>
      <c r="DA28" s="34">
        <f t="shared" si="46"/>
        <v>0</v>
      </c>
      <c r="DB28" s="19"/>
      <c r="DC28" s="34">
        <f t="shared" si="11"/>
        <v>1129</v>
      </c>
      <c r="DD28" s="34">
        <f t="shared" si="12"/>
        <v>700</v>
      </c>
      <c r="DE28" s="34">
        <f t="shared" si="13"/>
        <v>0</v>
      </c>
      <c r="DF28" s="34">
        <f t="shared" si="14"/>
        <v>0</v>
      </c>
      <c r="DG28" s="34">
        <f t="shared" si="15"/>
        <v>0</v>
      </c>
    </row>
    <row r="29" spans="1:123">
      <c r="A29" s="20" t="s">
        <v>182</v>
      </c>
      <c r="B29" s="107"/>
      <c r="C29" s="22" t="s">
        <v>58</v>
      </c>
      <c r="D29" s="10">
        <v>470</v>
      </c>
      <c r="E29" s="7">
        <f>D29*1.2</f>
        <v>564</v>
      </c>
      <c r="F29" s="3"/>
      <c r="G29" s="3"/>
      <c r="H29" s="3">
        <v>80</v>
      </c>
      <c r="I29" s="3">
        <v>130</v>
      </c>
      <c r="J29" s="3"/>
      <c r="K29" s="11">
        <f>SUM(D29:J29)-D29</f>
        <v>774</v>
      </c>
      <c r="L29" s="10"/>
      <c r="M29" s="7">
        <f>L29*1.2</f>
        <v>0</v>
      </c>
      <c r="N29" s="3"/>
      <c r="O29" s="3"/>
      <c r="P29" s="3"/>
      <c r="Q29" s="3"/>
      <c r="R29" s="3"/>
      <c r="S29" s="11">
        <f>SUM(L29:R29)-L29</f>
        <v>0</v>
      </c>
      <c r="T29" s="10">
        <v>429</v>
      </c>
      <c r="U29" s="7">
        <f>T29*1</f>
        <v>429</v>
      </c>
      <c r="V29" s="3"/>
      <c r="W29" s="3"/>
      <c r="X29" s="3">
        <v>40</v>
      </c>
      <c r="Y29" s="3">
        <v>60</v>
      </c>
      <c r="Z29" s="3"/>
      <c r="AA29" s="11">
        <f>SUM(T29:Z29)-T29</f>
        <v>529</v>
      </c>
      <c r="AB29" s="10"/>
      <c r="AC29" s="7">
        <f>AB29*1</f>
        <v>0</v>
      </c>
      <c r="AD29" s="3"/>
      <c r="AE29" s="3"/>
      <c r="AF29" s="3"/>
      <c r="AG29" s="3"/>
      <c r="AH29" s="3"/>
      <c r="AI29" s="11">
        <f>SUM(AB29:AH29)-AB29</f>
        <v>0</v>
      </c>
      <c r="AJ29" s="10"/>
      <c r="AK29" s="7">
        <f>AJ29*1</f>
        <v>0</v>
      </c>
      <c r="AL29" s="3"/>
      <c r="AM29" s="3"/>
      <c r="AN29" s="3"/>
      <c r="AO29" s="3"/>
      <c r="AP29" s="3"/>
      <c r="AQ29" s="11">
        <f>SUM(AJ29:AP29)-AJ29</f>
        <v>0</v>
      </c>
      <c r="AR29" s="10"/>
      <c r="AS29" s="30">
        <f>AR29*1</f>
        <v>0</v>
      </c>
      <c r="AT29" s="55"/>
      <c r="AU29" s="3"/>
      <c r="AV29" s="3"/>
      <c r="AW29" s="3"/>
      <c r="AX29" s="3"/>
      <c r="AY29" s="11">
        <f>SUM(AR29:AX29)-AR29</f>
        <v>0</v>
      </c>
      <c r="AZ29" s="10"/>
      <c r="BA29" s="30">
        <f>AZ29*1</f>
        <v>0</v>
      </c>
      <c r="BB29" s="55"/>
      <c r="BC29" s="3"/>
      <c r="BD29" s="3"/>
      <c r="BE29" s="3"/>
      <c r="BF29" s="3"/>
      <c r="BG29" s="11">
        <f>SUM(AZ29:BF29)-AZ29</f>
        <v>0</v>
      </c>
      <c r="BH29" s="10"/>
      <c r="BI29" s="30">
        <f>BH29*1</f>
        <v>0</v>
      </c>
      <c r="BJ29" s="3"/>
      <c r="BK29" s="3"/>
      <c r="BL29" s="3"/>
      <c r="BM29" s="3"/>
      <c r="BN29" s="3"/>
      <c r="BO29" s="11">
        <f>SUM(BH29:BN29)-BH29</f>
        <v>0</v>
      </c>
      <c r="BP29" s="10"/>
      <c r="BQ29" s="7">
        <f>BP29*1.2</f>
        <v>0</v>
      </c>
      <c r="BR29" s="3"/>
      <c r="BS29" s="3"/>
      <c r="BT29" s="3"/>
      <c r="BU29" s="3"/>
      <c r="BV29" s="3"/>
      <c r="BW29" s="11">
        <f>SUM(BP29:BV29)-BP29</f>
        <v>0</v>
      </c>
      <c r="BX29" s="2"/>
      <c r="BY29" s="7">
        <f>(BX29)*1.2</f>
        <v>0</v>
      </c>
      <c r="BZ29" s="55"/>
      <c r="CA29" s="3"/>
      <c r="CB29" s="3"/>
      <c r="CC29" s="3"/>
      <c r="CD29" s="5"/>
      <c r="CE29" s="11">
        <f>SUM(BX29:CD29)-BX29</f>
        <v>0</v>
      </c>
      <c r="CF29" s="10"/>
      <c r="CG29" s="7">
        <f>CF29*1.2</f>
        <v>0</v>
      </c>
      <c r="CH29" s="3"/>
      <c r="CI29" s="3"/>
      <c r="CJ29" s="3"/>
      <c r="CK29" s="3"/>
      <c r="CL29" s="3"/>
      <c r="CM29" s="11">
        <f>SUM(CF29:CL29)-CF29</f>
        <v>0</v>
      </c>
      <c r="CN29" s="60">
        <f>AVERAGE(DC29:DG29)</f>
        <v>260.60000000000002</v>
      </c>
      <c r="CO29" s="77">
        <v>9</v>
      </c>
      <c r="CP29" s="2"/>
      <c r="CQ29" s="34">
        <f t="shared" si="47"/>
        <v>774</v>
      </c>
      <c r="CR29" s="34">
        <f t="shared" si="48"/>
        <v>0</v>
      </c>
      <c r="CS29" s="34">
        <f t="shared" si="38"/>
        <v>529</v>
      </c>
      <c r="CT29" s="34">
        <f t="shared" si="39"/>
        <v>0</v>
      </c>
      <c r="CU29" s="34">
        <f t="shared" si="40"/>
        <v>0</v>
      </c>
      <c r="CV29" s="34">
        <f t="shared" si="41"/>
        <v>0</v>
      </c>
      <c r="CW29" s="34">
        <f t="shared" si="42"/>
        <v>0</v>
      </c>
      <c r="CX29" s="34">
        <f t="shared" si="43"/>
        <v>0</v>
      </c>
      <c r="CY29" s="34">
        <f t="shared" si="44"/>
        <v>0</v>
      </c>
      <c r="CZ29" s="34">
        <f t="shared" si="45"/>
        <v>0</v>
      </c>
      <c r="DA29" s="34">
        <f t="shared" si="46"/>
        <v>0</v>
      </c>
      <c r="DB29" s="19"/>
      <c r="DC29" s="34">
        <f t="shared" si="11"/>
        <v>774</v>
      </c>
      <c r="DD29" s="34">
        <f t="shared" si="12"/>
        <v>529</v>
      </c>
      <c r="DE29" s="34">
        <f t="shared" si="13"/>
        <v>0</v>
      </c>
      <c r="DF29" s="34">
        <f t="shared" si="14"/>
        <v>0</v>
      </c>
      <c r="DG29" s="34">
        <f t="shared" si="15"/>
        <v>0</v>
      </c>
    </row>
    <row r="30" spans="1:123" s="35" customFormat="1">
      <c r="A30" s="20" t="s">
        <v>211</v>
      </c>
      <c r="B30" s="107"/>
      <c r="C30" s="22" t="s">
        <v>209</v>
      </c>
      <c r="D30" s="10"/>
      <c r="E30" s="7">
        <f>D30*1.2</f>
        <v>0</v>
      </c>
      <c r="F30" s="3"/>
      <c r="G30" s="3"/>
      <c r="H30" s="3"/>
      <c r="I30" s="3"/>
      <c r="J30" s="3"/>
      <c r="K30" s="11">
        <f>SUM(D30:J30)-D30</f>
        <v>0</v>
      </c>
      <c r="L30" s="10"/>
      <c r="M30" s="7">
        <f>L30*1.2</f>
        <v>0</v>
      </c>
      <c r="N30" s="3"/>
      <c r="O30" s="3"/>
      <c r="P30" s="3"/>
      <c r="Q30" s="3"/>
      <c r="R30" s="3"/>
      <c r="S30" s="11">
        <f>SUM(L30:R30)-L30</f>
        <v>0</v>
      </c>
      <c r="T30" s="10"/>
      <c r="U30" s="7">
        <f>T30*1</f>
        <v>0</v>
      </c>
      <c r="V30" s="3"/>
      <c r="W30" s="3"/>
      <c r="X30" s="3"/>
      <c r="Y30" s="3"/>
      <c r="Z30" s="3"/>
      <c r="AA30" s="11">
        <f>SUM(T30:Z30)-T30</f>
        <v>0</v>
      </c>
      <c r="AB30" s="10"/>
      <c r="AC30" s="7">
        <f>AB30*1</f>
        <v>0</v>
      </c>
      <c r="AD30" s="3"/>
      <c r="AE30" s="3"/>
      <c r="AF30" s="3"/>
      <c r="AG30" s="3"/>
      <c r="AH30" s="3"/>
      <c r="AI30" s="11">
        <f>SUM(AB30:AH30)-AB30</f>
        <v>0</v>
      </c>
      <c r="AJ30" s="10">
        <v>430</v>
      </c>
      <c r="AK30" s="7">
        <f>AJ30*1</f>
        <v>430</v>
      </c>
      <c r="AL30" s="3"/>
      <c r="AM30" s="3"/>
      <c r="AN30" s="3">
        <v>40</v>
      </c>
      <c r="AO30" s="3">
        <v>60</v>
      </c>
      <c r="AP30" s="3"/>
      <c r="AQ30" s="11">
        <f>SUM(AJ30:AP30)-AJ30</f>
        <v>530</v>
      </c>
      <c r="AR30" s="10">
        <v>507</v>
      </c>
      <c r="AS30" s="30">
        <f>AR30*1</f>
        <v>507</v>
      </c>
      <c r="AT30" s="55"/>
      <c r="AU30" s="3"/>
      <c r="AV30" s="3">
        <v>80</v>
      </c>
      <c r="AW30" s="3">
        <v>110</v>
      </c>
      <c r="AX30" s="3"/>
      <c r="AY30" s="11">
        <f>SUM(AR30:AX30)-AR30</f>
        <v>697</v>
      </c>
      <c r="AZ30" s="10"/>
      <c r="BA30" s="30">
        <f>AZ30*1</f>
        <v>0</v>
      </c>
      <c r="BB30" s="55"/>
      <c r="BC30" s="3"/>
      <c r="BD30" s="3"/>
      <c r="BE30" s="3"/>
      <c r="BF30" s="3"/>
      <c r="BG30" s="11">
        <f>SUM(AZ30:BF30)-AZ30</f>
        <v>0</v>
      </c>
      <c r="BH30" s="10"/>
      <c r="BI30" s="30">
        <f>BH30*1</f>
        <v>0</v>
      </c>
      <c r="BJ30" s="3"/>
      <c r="BK30" s="3"/>
      <c r="BL30" s="3"/>
      <c r="BM30" s="3"/>
      <c r="BN30" s="3"/>
      <c r="BO30" s="11">
        <f>SUM(BH30:BN30)-BH30</f>
        <v>0</v>
      </c>
      <c r="BP30" s="10"/>
      <c r="BQ30" s="7">
        <f>BP30*1.2</f>
        <v>0</v>
      </c>
      <c r="BR30" s="3"/>
      <c r="BS30" s="3"/>
      <c r="BT30" s="3"/>
      <c r="BU30" s="3"/>
      <c r="BV30" s="3"/>
      <c r="BW30" s="11">
        <f>SUM(BP30:BV30)-BP30</f>
        <v>0</v>
      </c>
      <c r="BX30" s="2"/>
      <c r="BY30" s="7">
        <f>(BX30)*1.2</f>
        <v>0</v>
      </c>
      <c r="BZ30" s="55"/>
      <c r="CA30" s="3"/>
      <c r="CB30" s="3"/>
      <c r="CC30" s="3"/>
      <c r="CD30" s="5"/>
      <c r="CE30" s="11">
        <f>SUM(BX30:CD30)-BX30</f>
        <v>0</v>
      </c>
      <c r="CF30" s="10"/>
      <c r="CG30" s="7">
        <f>CF30*1.2</f>
        <v>0</v>
      </c>
      <c r="CH30" s="3"/>
      <c r="CI30" s="3"/>
      <c r="CJ30" s="3"/>
      <c r="CK30" s="3"/>
      <c r="CL30" s="3"/>
      <c r="CM30" s="11">
        <f>SUM(CF30:CL30)-CF30</f>
        <v>0</v>
      </c>
      <c r="CN30" s="60">
        <f>AVERAGE(DC30:DG30)</f>
        <v>245.4</v>
      </c>
      <c r="CO30" s="77">
        <v>10</v>
      </c>
      <c r="CP30" s="2"/>
      <c r="CQ30" s="34">
        <f t="shared" si="47"/>
        <v>0</v>
      </c>
      <c r="CR30" s="34">
        <f t="shared" si="48"/>
        <v>0</v>
      </c>
      <c r="CS30" s="34">
        <f t="shared" si="38"/>
        <v>0</v>
      </c>
      <c r="CT30" s="34">
        <f t="shared" si="39"/>
        <v>0</v>
      </c>
      <c r="CU30" s="34">
        <f t="shared" si="40"/>
        <v>530</v>
      </c>
      <c r="CV30" s="34">
        <f t="shared" si="41"/>
        <v>697</v>
      </c>
      <c r="CW30" s="34">
        <f t="shared" si="42"/>
        <v>0</v>
      </c>
      <c r="CX30" s="34">
        <f t="shared" si="43"/>
        <v>0</v>
      </c>
      <c r="CY30" s="34">
        <f t="shared" si="44"/>
        <v>0</v>
      </c>
      <c r="CZ30" s="34">
        <f t="shared" si="45"/>
        <v>0</v>
      </c>
      <c r="DA30" s="34">
        <f t="shared" si="46"/>
        <v>0</v>
      </c>
      <c r="DB30" s="19"/>
      <c r="DC30" s="34">
        <f t="shared" si="11"/>
        <v>697</v>
      </c>
      <c r="DD30" s="34">
        <f t="shared" si="12"/>
        <v>530</v>
      </c>
      <c r="DE30" s="34">
        <f t="shared" si="13"/>
        <v>0</v>
      </c>
      <c r="DF30" s="34">
        <f t="shared" si="14"/>
        <v>0</v>
      </c>
      <c r="DG30" s="34">
        <f t="shared" si="15"/>
        <v>0</v>
      </c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>
      <c r="A31" s="20" t="s">
        <v>160</v>
      </c>
      <c r="B31" s="107">
        <v>1978</v>
      </c>
      <c r="C31" s="22" t="s">
        <v>66</v>
      </c>
      <c r="D31" s="10">
        <v>426</v>
      </c>
      <c r="E31" s="7">
        <f>D31*1.2</f>
        <v>511.2</v>
      </c>
      <c r="F31" s="3"/>
      <c r="G31" s="3"/>
      <c r="H31" s="3">
        <v>10</v>
      </c>
      <c r="I31" s="3">
        <v>130</v>
      </c>
      <c r="J31" s="3"/>
      <c r="K31" s="11">
        <f>SUM(D31:J31)-D31</f>
        <v>651.20000000000005</v>
      </c>
      <c r="L31" s="10"/>
      <c r="M31" s="7">
        <f>L31*1.2</f>
        <v>0</v>
      </c>
      <c r="N31" s="3"/>
      <c r="O31" s="3"/>
      <c r="P31" s="3"/>
      <c r="Q31" s="3"/>
      <c r="R31" s="3"/>
      <c r="S31" s="11">
        <f>SUM(L31:R31)-L31</f>
        <v>0</v>
      </c>
      <c r="T31" s="10"/>
      <c r="U31" s="7">
        <f>T31*1</f>
        <v>0</v>
      </c>
      <c r="V31" s="3"/>
      <c r="W31" s="3"/>
      <c r="X31" s="3"/>
      <c r="Y31" s="3"/>
      <c r="Z31" s="3"/>
      <c r="AA31" s="11">
        <f>SUM(T31:Z31)-T31</f>
        <v>0</v>
      </c>
      <c r="AB31" s="10"/>
      <c r="AC31" s="7">
        <f>AB31*1</f>
        <v>0</v>
      </c>
      <c r="AD31" s="3"/>
      <c r="AE31" s="3"/>
      <c r="AF31" s="3"/>
      <c r="AG31" s="3"/>
      <c r="AH31" s="3"/>
      <c r="AI31" s="11">
        <f>SUM(AB31:AH31)-AB31</f>
        <v>0</v>
      </c>
      <c r="AJ31" s="10"/>
      <c r="AK31" s="7">
        <f>AJ31*1</f>
        <v>0</v>
      </c>
      <c r="AL31" s="3"/>
      <c r="AM31" s="3"/>
      <c r="AN31" s="3"/>
      <c r="AO31" s="3"/>
      <c r="AP31" s="3"/>
      <c r="AQ31" s="11">
        <f>SUM(AJ31:AP31)-AJ31</f>
        <v>0</v>
      </c>
      <c r="AR31" s="10">
        <v>430</v>
      </c>
      <c r="AS31" s="30">
        <f>AR31*1</f>
        <v>430</v>
      </c>
      <c r="AT31" s="55"/>
      <c r="AU31" s="3"/>
      <c r="AV31" s="3">
        <v>10</v>
      </c>
      <c r="AW31" s="3">
        <v>110</v>
      </c>
      <c r="AX31" s="3"/>
      <c r="AY31" s="11">
        <f>SUM(AR31:AX31)-AR31</f>
        <v>550</v>
      </c>
      <c r="AZ31" s="10"/>
      <c r="BA31" s="30">
        <f>AZ31*1</f>
        <v>0</v>
      </c>
      <c r="BB31" s="55"/>
      <c r="BC31" s="3"/>
      <c r="BD31" s="3"/>
      <c r="BE31" s="3"/>
      <c r="BF31" s="3"/>
      <c r="BG31" s="11">
        <f>SUM(AZ31:BF31)-AZ31</f>
        <v>0</v>
      </c>
      <c r="BH31" s="10"/>
      <c r="BI31" s="30">
        <f>BH31*1</f>
        <v>0</v>
      </c>
      <c r="BJ31" s="3"/>
      <c r="BK31" s="3"/>
      <c r="BL31" s="3"/>
      <c r="BM31" s="3"/>
      <c r="BN31" s="3"/>
      <c r="BO31" s="11">
        <f>SUM(BH31:BN31)-BH31</f>
        <v>0</v>
      </c>
      <c r="BP31" s="10"/>
      <c r="BQ31" s="7">
        <f>BP31*1.2</f>
        <v>0</v>
      </c>
      <c r="BR31" s="3"/>
      <c r="BS31" s="3"/>
      <c r="BT31" s="3"/>
      <c r="BU31" s="3"/>
      <c r="BV31" s="3"/>
      <c r="BW31" s="11">
        <f>SUM(BP31:BV31)-BP31</f>
        <v>0</v>
      </c>
      <c r="BX31" s="2"/>
      <c r="BY31" s="7">
        <f>(BX31)*1.2</f>
        <v>0</v>
      </c>
      <c r="BZ31" s="55"/>
      <c r="CA31" s="3"/>
      <c r="CB31" s="3"/>
      <c r="CC31" s="3"/>
      <c r="CD31" s="5"/>
      <c r="CE31" s="11">
        <f>SUM(BX31:CD31)-BX31</f>
        <v>0</v>
      </c>
      <c r="CF31" s="10"/>
      <c r="CG31" s="7">
        <f>CF31*1.2</f>
        <v>0</v>
      </c>
      <c r="CH31" s="3"/>
      <c r="CI31" s="3"/>
      <c r="CJ31" s="3"/>
      <c r="CK31" s="3"/>
      <c r="CL31" s="3"/>
      <c r="CM31" s="11">
        <f>SUM(CF31:CL31)-CF31</f>
        <v>0</v>
      </c>
      <c r="CN31" s="60">
        <f>AVERAGE(DC31:DG31)</f>
        <v>240.24</v>
      </c>
      <c r="CO31" s="77">
        <v>11</v>
      </c>
      <c r="CP31" s="2"/>
      <c r="CQ31" s="34">
        <f t="shared" si="47"/>
        <v>651.20000000000005</v>
      </c>
      <c r="CR31" s="34">
        <f t="shared" si="48"/>
        <v>0</v>
      </c>
      <c r="CS31" s="34">
        <f t="shared" si="38"/>
        <v>0</v>
      </c>
      <c r="CT31" s="34">
        <f t="shared" si="39"/>
        <v>0</v>
      </c>
      <c r="CU31" s="34">
        <f t="shared" si="40"/>
        <v>0</v>
      </c>
      <c r="CV31" s="34">
        <f t="shared" si="41"/>
        <v>550</v>
      </c>
      <c r="CW31" s="34">
        <f t="shared" si="42"/>
        <v>0</v>
      </c>
      <c r="CX31" s="34">
        <f t="shared" si="43"/>
        <v>0</v>
      </c>
      <c r="CY31" s="34">
        <f t="shared" si="44"/>
        <v>0</v>
      </c>
      <c r="CZ31" s="34">
        <f t="shared" si="45"/>
        <v>0</v>
      </c>
      <c r="DA31" s="34">
        <f t="shared" si="46"/>
        <v>0</v>
      </c>
      <c r="DB31" s="19"/>
      <c r="DC31" s="34">
        <f t="shared" si="11"/>
        <v>651.20000000000005</v>
      </c>
      <c r="DD31" s="34">
        <f t="shared" si="12"/>
        <v>550</v>
      </c>
      <c r="DE31" s="34">
        <f t="shared" si="13"/>
        <v>0</v>
      </c>
      <c r="DF31" s="34">
        <f t="shared" si="14"/>
        <v>0</v>
      </c>
      <c r="DG31" s="34">
        <f t="shared" si="15"/>
        <v>0</v>
      </c>
    </row>
    <row r="32" spans="1:123">
      <c r="A32" s="20" t="s">
        <v>208</v>
      </c>
      <c r="B32" s="107"/>
      <c r="C32" s="22" t="s">
        <v>209</v>
      </c>
      <c r="D32" s="10"/>
      <c r="E32" s="7">
        <f>D32*1.2</f>
        <v>0</v>
      </c>
      <c r="F32" s="3"/>
      <c r="G32" s="3"/>
      <c r="H32" s="3"/>
      <c r="I32" s="3"/>
      <c r="J32" s="3"/>
      <c r="K32" s="11">
        <f>SUM(D32:J32)-D32</f>
        <v>0</v>
      </c>
      <c r="L32" s="10"/>
      <c r="M32" s="7">
        <f>L32*1.2</f>
        <v>0</v>
      </c>
      <c r="N32" s="3"/>
      <c r="O32" s="3"/>
      <c r="P32" s="3"/>
      <c r="Q32" s="3"/>
      <c r="R32" s="3"/>
      <c r="S32" s="11">
        <f>SUM(L32:R32)-L32</f>
        <v>0</v>
      </c>
      <c r="T32" s="10"/>
      <c r="U32" s="7">
        <f>T32*1</f>
        <v>0</v>
      </c>
      <c r="V32" s="3"/>
      <c r="W32" s="3"/>
      <c r="X32" s="3"/>
      <c r="Y32" s="3"/>
      <c r="Z32" s="3"/>
      <c r="AA32" s="11">
        <f>SUM(T32:Z32)-T32</f>
        <v>0</v>
      </c>
      <c r="AB32" s="10">
        <v>476</v>
      </c>
      <c r="AC32" s="7">
        <f>AB32*1</f>
        <v>476</v>
      </c>
      <c r="AD32" s="3"/>
      <c r="AE32" s="3"/>
      <c r="AF32" s="3">
        <v>40</v>
      </c>
      <c r="AG32" s="3">
        <v>110</v>
      </c>
      <c r="AH32" s="3"/>
      <c r="AI32" s="11">
        <f>SUM(AB32:AH32)-AB32</f>
        <v>626</v>
      </c>
      <c r="AJ32" s="10"/>
      <c r="AK32" s="7">
        <f>AJ32*1</f>
        <v>0</v>
      </c>
      <c r="AL32" s="3">
        <v>372</v>
      </c>
      <c r="AM32" s="3"/>
      <c r="AN32" s="3">
        <v>80</v>
      </c>
      <c r="AO32" s="3">
        <v>60</v>
      </c>
      <c r="AP32" s="3"/>
      <c r="AQ32" s="11">
        <f>SUM(AJ32:AP32)-AJ32</f>
        <v>512</v>
      </c>
      <c r="AR32" s="10"/>
      <c r="AS32" s="30">
        <f>AR32*1</f>
        <v>0</v>
      </c>
      <c r="AT32" s="55"/>
      <c r="AU32" s="3"/>
      <c r="AV32" s="3"/>
      <c r="AW32" s="3"/>
      <c r="AX32" s="3"/>
      <c r="AY32" s="11">
        <f>SUM(AR32:AX32)-AR32</f>
        <v>0</v>
      </c>
      <c r="AZ32" s="10"/>
      <c r="BA32" s="30">
        <f>AZ32*1</f>
        <v>0</v>
      </c>
      <c r="BB32" s="55"/>
      <c r="BC32" s="3"/>
      <c r="BD32" s="3"/>
      <c r="BE32" s="3"/>
      <c r="BF32" s="3"/>
      <c r="BG32" s="11">
        <f>SUM(AZ32:BF32)-AZ32</f>
        <v>0</v>
      </c>
      <c r="BH32" s="10"/>
      <c r="BI32" s="30">
        <f>BH32*1</f>
        <v>0</v>
      </c>
      <c r="BJ32" s="3"/>
      <c r="BK32" s="3"/>
      <c r="BL32" s="3"/>
      <c r="BM32" s="3"/>
      <c r="BN32" s="3"/>
      <c r="BO32" s="11">
        <f>SUM(BH32:BN32)-BH32</f>
        <v>0</v>
      </c>
      <c r="BP32" s="10"/>
      <c r="BQ32" s="7">
        <f>BP32*1.2</f>
        <v>0</v>
      </c>
      <c r="BR32" s="3"/>
      <c r="BS32" s="3"/>
      <c r="BT32" s="3"/>
      <c r="BU32" s="3"/>
      <c r="BV32" s="3"/>
      <c r="BW32" s="11">
        <f>SUM(BP32:BV32)-BP32</f>
        <v>0</v>
      </c>
      <c r="BX32" s="2"/>
      <c r="BY32" s="7">
        <f>(BX32)*1.2</f>
        <v>0</v>
      </c>
      <c r="BZ32" s="55"/>
      <c r="CA32" s="3"/>
      <c r="CB32" s="3"/>
      <c r="CC32" s="3"/>
      <c r="CD32" s="5"/>
      <c r="CE32" s="11">
        <f>SUM(BX32:CD32)-BX32</f>
        <v>0</v>
      </c>
      <c r="CF32" s="10"/>
      <c r="CG32" s="7">
        <f>CF32*1.2</f>
        <v>0</v>
      </c>
      <c r="CH32" s="3"/>
      <c r="CI32" s="3"/>
      <c r="CJ32" s="3"/>
      <c r="CK32" s="3"/>
      <c r="CL32" s="3"/>
      <c r="CM32" s="11">
        <f>SUM(CF32:CL32)-CF32</f>
        <v>0</v>
      </c>
      <c r="CN32" s="60">
        <f>AVERAGE(DC32:DG32)</f>
        <v>227.6</v>
      </c>
      <c r="CO32" s="77">
        <v>12</v>
      </c>
      <c r="CP32" s="2"/>
      <c r="CQ32" s="34">
        <f t="shared" si="47"/>
        <v>0</v>
      </c>
      <c r="CR32" s="34">
        <f t="shared" si="48"/>
        <v>0</v>
      </c>
      <c r="CS32" s="34">
        <f t="shared" si="38"/>
        <v>0</v>
      </c>
      <c r="CT32" s="34">
        <f t="shared" si="39"/>
        <v>626</v>
      </c>
      <c r="CU32" s="34">
        <f t="shared" si="40"/>
        <v>512</v>
      </c>
      <c r="CV32" s="34">
        <f t="shared" si="41"/>
        <v>0</v>
      </c>
      <c r="CW32" s="34">
        <f t="shared" si="42"/>
        <v>0</v>
      </c>
      <c r="CX32" s="34">
        <f t="shared" si="43"/>
        <v>0</v>
      </c>
      <c r="CY32" s="34">
        <f t="shared" si="44"/>
        <v>0</v>
      </c>
      <c r="CZ32" s="34">
        <f t="shared" si="45"/>
        <v>0</v>
      </c>
      <c r="DA32" s="34">
        <f t="shared" si="46"/>
        <v>0</v>
      </c>
      <c r="DB32" s="19"/>
      <c r="DC32" s="34">
        <f t="shared" si="11"/>
        <v>626</v>
      </c>
      <c r="DD32" s="34">
        <f t="shared" si="12"/>
        <v>512</v>
      </c>
      <c r="DE32" s="34">
        <f t="shared" si="13"/>
        <v>0</v>
      </c>
      <c r="DF32" s="34">
        <f t="shared" si="14"/>
        <v>0</v>
      </c>
      <c r="DG32" s="34">
        <f t="shared" si="15"/>
        <v>0</v>
      </c>
    </row>
    <row r="33" spans="1:111">
      <c r="A33" s="20" t="s">
        <v>198</v>
      </c>
      <c r="B33" s="107"/>
      <c r="C33" s="23" t="s">
        <v>33</v>
      </c>
      <c r="D33" s="10">
        <v>301</v>
      </c>
      <c r="E33" s="7">
        <f>D33*1.2</f>
        <v>361.2</v>
      </c>
      <c r="F33" s="3"/>
      <c r="G33" s="3"/>
      <c r="H33" s="3"/>
      <c r="I33" s="3">
        <v>130</v>
      </c>
      <c r="J33" s="3"/>
      <c r="K33" s="11">
        <f>SUM(D33:J33)-D33</f>
        <v>491.20000000000005</v>
      </c>
      <c r="L33" s="10"/>
      <c r="M33" s="7">
        <f>L33*1.2</f>
        <v>0</v>
      </c>
      <c r="N33" s="3"/>
      <c r="O33" s="3"/>
      <c r="P33" s="3"/>
      <c r="Q33" s="3"/>
      <c r="R33" s="3"/>
      <c r="S33" s="11">
        <f>SUM(L33:R33)-L33</f>
        <v>0</v>
      </c>
      <c r="T33" s="10">
        <v>362</v>
      </c>
      <c r="U33" s="7">
        <f>T33*1</f>
        <v>362</v>
      </c>
      <c r="V33" s="3"/>
      <c r="W33" s="3"/>
      <c r="X33" s="3">
        <v>30</v>
      </c>
      <c r="Y33" s="3">
        <v>60</v>
      </c>
      <c r="Z33" s="3"/>
      <c r="AA33" s="11">
        <f>SUM(T33:Z33)-T33</f>
        <v>452</v>
      </c>
      <c r="AB33" s="10"/>
      <c r="AC33" s="7">
        <f>AB33*1</f>
        <v>0</v>
      </c>
      <c r="AD33" s="3"/>
      <c r="AE33" s="3"/>
      <c r="AF33" s="3"/>
      <c r="AG33" s="3"/>
      <c r="AH33" s="3"/>
      <c r="AI33" s="11">
        <f>SUM(AB33:AH33)-AB33</f>
        <v>0</v>
      </c>
      <c r="AJ33" s="10"/>
      <c r="AK33" s="7">
        <f>AJ33*1</f>
        <v>0</v>
      </c>
      <c r="AL33" s="3"/>
      <c r="AM33" s="3"/>
      <c r="AN33" s="3"/>
      <c r="AO33" s="3"/>
      <c r="AP33" s="3"/>
      <c r="AQ33" s="11">
        <f>SUM(AJ33:AP33)-AJ33</f>
        <v>0</v>
      </c>
      <c r="AR33" s="10"/>
      <c r="AS33" s="30">
        <f>AR33*1</f>
        <v>0</v>
      </c>
      <c r="AT33" s="55"/>
      <c r="AU33" s="3"/>
      <c r="AV33" s="3"/>
      <c r="AW33" s="3"/>
      <c r="AX33" s="3"/>
      <c r="AY33" s="11">
        <f>SUM(AR33:AX33)-AR33</f>
        <v>0</v>
      </c>
      <c r="AZ33" s="10"/>
      <c r="BA33" s="30">
        <f>AZ33*1</f>
        <v>0</v>
      </c>
      <c r="BB33" s="55"/>
      <c r="BC33" s="3"/>
      <c r="BD33" s="3"/>
      <c r="BE33" s="3"/>
      <c r="BF33" s="3"/>
      <c r="BG33" s="11">
        <f>SUM(AZ33:BF33)-AZ33</f>
        <v>0</v>
      </c>
      <c r="BH33" s="10"/>
      <c r="BI33" s="30">
        <f>BH33*1</f>
        <v>0</v>
      </c>
      <c r="BJ33" s="3"/>
      <c r="BK33" s="3"/>
      <c r="BL33" s="3"/>
      <c r="BM33" s="3"/>
      <c r="BN33" s="3"/>
      <c r="BO33" s="11">
        <f>SUM(BH33:BN33)-BH33</f>
        <v>0</v>
      </c>
      <c r="BP33" s="10"/>
      <c r="BQ33" s="7">
        <f>BP33*1.2</f>
        <v>0</v>
      </c>
      <c r="BR33" s="3"/>
      <c r="BS33" s="3"/>
      <c r="BT33" s="3"/>
      <c r="BU33" s="3"/>
      <c r="BV33" s="3"/>
      <c r="BW33" s="11">
        <f>SUM(BP33:BV33)-BP33</f>
        <v>0</v>
      </c>
      <c r="BX33" s="2"/>
      <c r="BY33" s="7">
        <f>(BX33)*1.2</f>
        <v>0</v>
      </c>
      <c r="BZ33" s="55"/>
      <c r="CA33" s="3"/>
      <c r="CB33" s="3"/>
      <c r="CC33" s="3"/>
      <c r="CD33" s="5"/>
      <c r="CE33" s="11">
        <f>SUM(BX33:CD33)-BX33</f>
        <v>0</v>
      </c>
      <c r="CF33" s="10"/>
      <c r="CG33" s="7">
        <f>CF33*1.2</f>
        <v>0</v>
      </c>
      <c r="CH33" s="3"/>
      <c r="CI33" s="3"/>
      <c r="CJ33" s="3"/>
      <c r="CK33" s="3"/>
      <c r="CL33" s="3"/>
      <c r="CM33" s="11">
        <f>SUM(CF33:CL33)-CF33</f>
        <v>0</v>
      </c>
      <c r="CN33" s="60">
        <f>AVERAGE(DC33:DG33)</f>
        <v>188.64000000000001</v>
      </c>
      <c r="CO33" s="77">
        <v>13</v>
      </c>
      <c r="CP33" s="2"/>
      <c r="CQ33" s="34">
        <f t="shared" si="47"/>
        <v>491.20000000000005</v>
      </c>
      <c r="CR33" s="34">
        <f t="shared" si="48"/>
        <v>0</v>
      </c>
      <c r="CS33" s="34">
        <f t="shared" si="38"/>
        <v>452</v>
      </c>
      <c r="CT33" s="34">
        <f t="shared" si="39"/>
        <v>0</v>
      </c>
      <c r="CU33" s="34">
        <f t="shared" si="40"/>
        <v>0</v>
      </c>
      <c r="CV33" s="34">
        <f t="shared" si="41"/>
        <v>0</v>
      </c>
      <c r="CW33" s="34">
        <f t="shared" si="42"/>
        <v>0</v>
      </c>
      <c r="CX33" s="34">
        <f t="shared" si="43"/>
        <v>0</v>
      </c>
      <c r="CY33" s="34">
        <f t="shared" si="44"/>
        <v>0</v>
      </c>
      <c r="CZ33" s="34">
        <f t="shared" si="45"/>
        <v>0</v>
      </c>
      <c r="DA33" s="34">
        <f t="shared" si="46"/>
        <v>0</v>
      </c>
      <c r="DB33" s="19"/>
      <c r="DC33" s="34">
        <f t="shared" si="11"/>
        <v>491.20000000000005</v>
      </c>
      <c r="DD33" s="34">
        <f t="shared" si="12"/>
        <v>452</v>
      </c>
      <c r="DE33" s="34">
        <f t="shared" si="13"/>
        <v>0</v>
      </c>
      <c r="DF33" s="34">
        <f t="shared" si="14"/>
        <v>0</v>
      </c>
      <c r="DG33" s="34">
        <f t="shared" si="15"/>
        <v>0</v>
      </c>
    </row>
    <row r="34" spans="1:111">
      <c r="A34" s="20" t="s">
        <v>217</v>
      </c>
      <c r="B34" s="107"/>
      <c r="C34" s="22" t="s">
        <v>209</v>
      </c>
      <c r="D34" s="10"/>
      <c r="E34" s="7">
        <f>D34*1.2</f>
        <v>0</v>
      </c>
      <c r="F34" s="3"/>
      <c r="G34" s="3"/>
      <c r="H34" s="3"/>
      <c r="I34" s="3"/>
      <c r="J34" s="3"/>
      <c r="K34" s="11">
        <f>SUM(D34:J34)-D34</f>
        <v>0</v>
      </c>
      <c r="L34" s="10"/>
      <c r="M34" s="7">
        <f>L34*1.2</f>
        <v>0</v>
      </c>
      <c r="N34" s="3"/>
      <c r="O34" s="3"/>
      <c r="P34" s="3"/>
      <c r="Q34" s="3"/>
      <c r="R34" s="3"/>
      <c r="S34" s="11">
        <f>SUM(L34:R34)-L34</f>
        <v>0</v>
      </c>
      <c r="T34" s="10"/>
      <c r="U34" s="7">
        <f>T34*1</f>
        <v>0</v>
      </c>
      <c r="V34" s="3"/>
      <c r="W34" s="3"/>
      <c r="X34" s="3"/>
      <c r="Y34" s="3"/>
      <c r="Z34" s="3"/>
      <c r="AA34" s="11">
        <f>SUM(T34:Z34)-T34</f>
        <v>0</v>
      </c>
      <c r="AB34" s="10"/>
      <c r="AC34" s="7">
        <f>AB34*1</f>
        <v>0</v>
      </c>
      <c r="AD34" s="3"/>
      <c r="AE34" s="3"/>
      <c r="AF34" s="3"/>
      <c r="AG34" s="3"/>
      <c r="AH34" s="3"/>
      <c r="AI34" s="11">
        <f>SUM(AB34:AH34)-AB34</f>
        <v>0</v>
      </c>
      <c r="AJ34" s="10"/>
      <c r="AK34" s="7">
        <f>AJ34*1</f>
        <v>0</v>
      </c>
      <c r="AL34" s="3">
        <v>305</v>
      </c>
      <c r="AM34" s="3"/>
      <c r="AN34" s="3">
        <v>30</v>
      </c>
      <c r="AO34" s="3">
        <v>60</v>
      </c>
      <c r="AP34" s="3"/>
      <c r="AQ34" s="11">
        <f>SUM(AJ34:AP34)-AJ34</f>
        <v>395</v>
      </c>
      <c r="AR34" s="10">
        <v>254</v>
      </c>
      <c r="AS34" s="30">
        <f>AR34*1</f>
        <v>254</v>
      </c>
      <c r="AT34" s="55"/>
      <c r="AU34" s="3"/>
      <c r="AV34" s="3"/>
      <c r="AW34" s="3">
        <v>110</v>
      </c>
      <c r="AX34" s="3"/>
      <c r="AY34" s="11">
        <f>SUM(AR34:AX34)-AR34</f>
        <v>364</v>
      </c>
      <c r="AZ34" s="10"/>
      <c r="BA34" s="30">
        <f>AZ34*1</f>
        <v>0</v>
      </c>
      <c r="BB34" s="55"/>
      <c r="BC34" s="3"/>
      <c r="BD34" s="3"/>
      <c r="BE34" s="3"/>
      <c r="BF34" s="3"/>
      <c r="BG34" s="11">
        <f>SUM(AZ34:BF34)-AZ34</f>
        <v>0</v>
      </c>
      <c r="BH34" s="10"/>
      <c r="BI34" s="30">
        <f>BH34*1</f>
        <v>0</v>
      </c>
      <c r="BJ34" s="3"/>
      <c r="BK34" s="3"/>
      <c r="BL34" s="3"/>
      <c r="BM34" s="3"/>
      <c r="BN34" s="3"/>
      <c r="BO34" s="11">
        <f>SUM(BH34:BN34)-BH34</f>
        <v>0</v>
      </c>
      <c r="BP34" s="10"/>
      <c r="BQ34" s="7">
        <f>BP34*1.2</f>
        <v>0</v>
      </c>
      <c r="BR34" s="3"/>
      <c r="BS34" s="3"/>
      <c r="BT34" s="3"/>
      <c r="BU34" s="3"/>
      <c r="BV34" s="3"/>
      <c r="BW34" s="11">
        <f>SUM(BP34:BV34)-BP34</f>
        <v>0</v>
      </c>
      <c r="BX34" s="2"/>
      <c r="BY34" s="7">
        <f>(BX34)*1.2</f>
        <v>0</v>
      </c>
      <c r="BZ34" s="55"/>
      <c r="CA34" s="3"/>
      <c r="CB34" s="3"/>
      <c r="CC34" s="3"/>
      <c r="CD34" s="5"/>
      <c r="CE34" s="11">
        <f>SUM(BX34:CD34)-BX34</f>
        <v>0</v>
      </c>
      <c r="CF34" s="10"/>
      <c r="CG34" s="7">
        <f>CF34*1.2</f>
        <v>0</v>
      </c>
      <c r="CH34" s="3"/>
      <c r="CI34" s="3"/>
      <c r="CJ34" s="3"/>
      <c r="CK34" s="3"/>
      <c r="CL34" s="3"/>
      <c r="CM34" s="11">
        <f>SUM(CF34:CL34)-CF34</f>
        <v>0</v>
      </c>
      <c r="CN34" s="60">
        <f>AVERAGE(DC34:DG34)</f>
        <v>151.80000000000001</v>
      </c>
      <c r="CO34" s="77">
        <v>14</v>
      </c>
      <c r="CP34" s="2"/>
      <c r="CQ34" s="34">
        <f t="shared" si="47"/>
        <v>0</v>
      </c>
      <c r="CR34" s="34">
        <f t="shared" si="48"/>
        <v>0</v>
      </c>
      <c r="CS34" s="34">
        <f t="shared" si="38"/>
        <v>0</v>
      </c>
      <c r="CT34" s="34">
        <f t="shared" si="39"/>
        <v>0</v>
      </c>
      <c r="CU34" s="34">
        <f t="shared" si="40"/>
        <v>395</v>
      </c>
      <c r="CV34" s="34">
        <f t="shared" si="41"/>
        <v>364</v>
      </c>
      <c r="CW34" s="34">
        <f t="shared" si="42"/>
        <v>0</v>
      </c>
      <c r="CX34" s="34">
        <f t="shared" si="43"/>
        <v>0</v>
      </c>
      <c r="CY34" s="34">
        <f t="shared" si="44"/>
        <v>0</v>
      </c>
      <c r="CZ34" s="34">
        <f t="shared" si="45"/>
        <v>0</v>
      </c>
      <c r="DA34" s="34">
        <f t="shared" si="46"/>
        <v>0</v>
      </c>
      <c r="DB34" s="19"/>
      <c r="DC34" s="34">
        <f t="shared" si="11"/>
        <v>395</v>
      </c>
      <c r="DD34" s="34">
        <f t="shared" si="12"/>
        <v>364</v>
      </c>
      <c r="DE34" s="34">
        <f t="shared" si="13"/>
        <v>0</v>
      </c>
      <c r="DF34" s="34">
        <f t="shared" si="14"/>
        <v>0</v>
      </c>
      <c r="DG34" s="34">
        <f t="shared" si="15"/>
        <v>0</v>
      </c>
    </row>
    <row r="35" spans="1:111">
      <c r="A35" s="20" t="s">
        <v>195</v>
      </c>
      <c r="B35" s="107"/>
      <c r="C35" s="22" t="s">
        <v>66</v>
      </c>
      <c r="D35" s="10">
        <v>402</v>
      </c>
      <c r="E35" s="7">
        <f>D35*1.2</f>
        <v>482.4</v>
      </c>
      <c r="F35" s="3"/>
      <c r="G35" s="3"/>
      <c r="H35" s="3">
        <v>30</v>
      </c>
      <c r="I35" s="3">
        <v>130</v>
      </c>
      <c r="J35" s="3"/>
      <c r="K35" s="11">
        <f>SUM(D35:J35)-D35</f>
        <v>642.40000000000009</v>
      </c>
      <c r="L35" s="10"/>
      <c r="M35" s="7">
        <f>L35*1.2</f>
        <v>0</v>
      </c>
      <c r="N35" s="3"/>
      <c r="O35" s="3"/>
      <c r="P35" s="3"/>
      <c r="Q35" s="3"/>
      <c r="R35" s="3"/>
      <c r="S35" s="11">
        <f>SUM(L35:R35)-L35</f>
        <v>0</v>
      </c>
      <c r="T35" s="10"/>
      <c r="U35" s="7">
        <f>T35*1</f>
        <v>0</v>
      </c>
      <c r="V35" s="3"/>
      <c r="W35" s="3"/>
      <c r="X35" s="3"/>
      <c r="Y35" s="3"/>
      <c r="Z35" s="3"/>
      <c r="AA35" s="11">
        <f>SUM(T35:Z35)-T35</f>
        <v>0</v>
      </c>
      <c r="AB35" s="10"/>
      <c r="AC35" s="7">
        <f>AB35*1</f>
        <v>0</v>
      </c>
      <c r="AD35" s="3"/>
      <c r="AE35" s="3"/>
      <c r="AF35" s="3"/>
      <c r="AG35" s="3"/>
      <c r="AH35" s="3"/>
      <c r="AI35" s="11">
        <f>SUM(AB35:AH35)-AB35</f>
        <v>0</v>
      </c>
      <c r="AJ35" s="10"/>
      <c r="AK35" s="7">
        <f>AJ35*1</f>
        <v>0</v>
      </c>
      <c r="AL35" s="3"/>
      <c r="AM35" s="3"/>
      <c r="AN35" s="3"/>
      <c r="AO35" s="3"/>
      <c r="AP35" s="3"/>
      <c r="AQ35" s="11">
        <f>SUM(AJ35:AP35)-AJ35</f>
        <v>0</v>
      </c>
      <c r="AR35" s="10"/>
      <c r="AS35" s="30">
        <f>AR35*1</f>
        <v>0</v>
      </c>
      <c r="AT35" s="55"/>
      <c r="AU35" s="3"/>
      <c r="AV35" s="3"/>
      <c r="AW35" s="3"/>
      <c r="AX35" s="3"/>
      <c r="AY35" s="11">
        <f>SUM(AR35:AX35)-AR35</f>
        <v>0</v>
      </c>
      <c r="AZ35" s="10"/>
      <c r="BA35" s="30">
        <f>AZ35*1</f>
        <v>0</v>
      </c>
      <c r="BB35" s="55"/>
      <c r="BC35" s="3"/>
      <c r="BD35" s="3"/>
      <c r="BE35" s="3"/>
      <c r="BF35" s="3"/>
      <c r="BG35" s="11">
        <f>SUM(AZ35:BF35)-AZ35</f>
        <v>0</v>
      </c>
      <c r="BH35" s="10"/>
      <c r="BI35" s="30">
        <f>BH35*1</f>
        <v>0</v>
      </c>
      <c r="BJ35" s="3"/>
      <c r="BK35" s="3"/>
      <c r="BL35" s="3"/>
      <c r="BM35" s="3"/>
      <c r="BN35" s="3"/>
      <c r="BO35" s="11">
        <f>SUM(BH35:BN35)-BH35</f>
        <v>0</v>
      </c>
      <c r="BP35" s="10"/>
      <c r="BQ35" s="7">
        <f>BP35*1.2</f>
        <v>0</v>
      </c>
      <c r="BR35" s="3"/>
      <c r="BS35" s="3"/>
      <c r="BT35" s="3"/>
      <c r="BU35" s="3"/>
      <c r="BV35" s="3"/>
      <c r="BW35" s="11">
        <f>SUM(BP35:BV35)-BP35</f>
        <v>0</v>
      </c>
      <c r="BX35" s="2"/>
      <c r="BY35" s="7">
        <f>(BX35)*1.2</f>
        <v>0</v>
      </c>
      <c r="BZ35" s="55"/>
      <c r="CA35" s="3"/>
      <c r="CB35" s="3"/>
      <c r="CC35" s="3"/>
      <c r="CD35" s="5"/>
      <c r="CE35" s="11">
        <f>SUM(BX35:CD35)-BX35</f>
        <v>0</v>
      </c>
      <c r="CF35" s="10"/>
      <c r="CG35" s="7">
        <f>CF35*1.2</f>
        <v>0</v>
      </c>
      <c r="CH35" s="3"/>
      <c r="CI35" s="3"/>
      <c r="CJ35" s="3"/>
      <c r="CK35" s="3"/>
      <c r="CL35" s="3"/>
      <c r="CM35" s="11">
        <f>SUM(CF35:CL35)-CF35</f>
        <v>0</v>
      </c>
      <c r="CN35" s="60">
        <f>AVERAGE(DC35:DG35)</f>
        <v>128.48000000000002</v>
      </c>
      <c r="CO35" s="77">
        <v>15</v>
      </c>
      <c r="CP35" s="2"/>
      <c r="CQ35" s="34">
        <f t="shared" si="47"/>
        <v>642.40000000000009</v>
      </c>
      <c r="CR35" s="34">
        <f t="shared" si="48"/>
        <v>0</v>
      </c>
      <c r="CS35" s="34">
        <f t="shared" si="38"/>
        <v>0</v>
      </c>
      <c r="CT35" s="34">
        <f t="shared" si="39"/>
        <v>0</v>
      </c>
      <c r="CU35" s="34">
        <f t="shared" si="40"/>
        <v>0</v>
      </c>
      <c r="CV35" s="34">
        <f t="shared" si="41"/>
        <v>0</v>
      </c>
      <c r="CW35" s="34">
        <f t="shared" si="42"/>
        <v>0</v>
      </c>
      <c r="CX35" s="34">
        <f t="shared" si="43"/>
        <v>0</v>
      </c>
      <c r="CY35" s="34">
        <f t="shared" si="44"/>
        <v>0</v>
      </c>
      <c r="CZ35" s="34">
        <f t="shared" si="45"/>
        <v>0</v>
      </c>
      <c r="DA35" s="34">
        <f t="shared" si="46"/>
        <v>0</v>
      </c>
      <c r="DB35" s="19"/>
      <c r="DC35" s="34">
        <f t="shared" si="11"/>
        <v>642.40000000000009</v>
      </c>
      <c r="DD35" s="34">
        <f t="shared" si="12"/>
        <v>0</v>
      </c>
      <c r="DE35" s="34">
        <f t="shared" si="13"/>
        <v>0</v>
      </c>
      <c r="DF35" s="34">
        <f t="shared" si="14"/>
        <v>0</v>
      </c>
      <c r="DG35" s="34">
        <f t="shared" si="15"/>
        <v>0</v>
      </c>
    </row>
    <row r="36" spans="1:111">
      <c r="A36" s="20" t="s">
        <v>228</v>
      </c>
      <c r="B36" s="107"/>
      <c r="C36" s="22" t="s">
        <v>36</v>
      </c>
      <c r="D36" s="10">
        <v>417</v>
      </c>
      <c r="E36" s="7">
        <f>D36*1.2</f>
        <v>500.4</v>
      </c>
      <c r="F36" s="3"/>
      <c r="G36" s="3"/>
      <c r="H36" s="3"/>
      <c r="I36" s="3">
        <v>130</v>
      </c>
      <c r="J36" s="3"/>
      <c r="K36" s="11">
        <f>SUM(D36:J36)-D36</f>
        <v>630.40000000000009</v>
      </c>
      <c r="L36" s="10"/>
      <c r="M36" s="7">
        <f>L36*1.2</f>
        <v>0</v>
      </c>
      <c r="N36" s="3"/>
      <c r="O36" s="3"/>
      <c r="P36" s="3"/>
      <c r="Q36" s="3"/>
      <c r="R36" s="3"/>
      <c r="S36" s="11">
        <f>SUM(L36:R36)-L36</f>
        <v>0</v>
      </c>
      <c r="T36" s="10"/>
      <c r="U36" s="7">
        <f>T36*1</f>
        <v>0</v>
      </c>
      <c r="V36" s="3"/>
      <c r="W36" s="3"/>
      <c r="X36" s="3"/>
      <c r="Y36" s="3"/>
      <c r="Z36" s="3"/>
      <c r="AA36" s="11">
        <f>SUM(T36:Z36)-T36</f>
        <v>0</v>
      </c>
      <c r="AB36" s="10"/>
      <c r="AC36" s="7">
        <f>AB36*1</f>
        <v>0</v>
      </c>
      <c r="AD36" s="3"/>
      <c r="AE36" s="3"/>
      <c r="AF36" s="3"/>
      <c r="AG36" s="3"/>
      <c r="AH36" s="3"/>
      <c r="AI36" s="11">
        <f>SUM(AB36:AH36)-AB36</f>
        <v>0</v>
      </c>
      <c r="AJ36" s="10"/>
      <c r="AK36" s="7">
        <f>AJ36*1</f>
        <v>0</v>
      </c>
      <c r="AL36" s="3"/>
      <c r="AM36" s="3"/>
      <c r="AN36" s="3"/>
      <c r="AO36" s="3"/>
      <c r="AP36" s="3"/>
      <c r="AQ36" s="11">
        <f>SUM(AJ36:AP36)-AJ36</f>
        <v>0</v>
      </c>
      <c r="AR36" s="10"/>
      <c r="AS36" s="30">
        <f>AR36*1</f>
        <v>0</v>
      </c>
      <c r="AT36" s="55"/>
      <c r="AU36" s="3"/>
      <c r="AV36" s="3"/>
      <c r="AW36" s="3"/>
      <c r="AX36" s="3"/>
      <c r="AY36" s="11">
        <f>SUM(AR36:AX36)-AR36</f>
        <v>0</v>
      </c>
      <c r="AZ36" s="10"/>
      <c r="BA36" s="30">
        <f>AZ36*1</f>
        <v>0</v>
      </c>
      <c r="BB36" s="55"/>
      <c r="BC36" s="3"/>
      <c r="BD36" s="3"/>
      <c r="BE36" s="3"/>
      <c r="BF36" s="3"/>
      <c r="BG36" s="11">
        <f>SUM(AZ36:BF36)-AZ36</f>
        <v>0</v>
      </c>
      <c r="BH36" s="10"/>
      <c r="BI36" s="30">
        <f>BH36*1</f>
        <v>0</v>
      </c>
      <c r="BJ36" s="3"/>
      <c r="BK36" s="3"/>
      <c r="BL36" s="3"/>
      <c r="BM36" s="3"/>
      <c r="BN36" s="3"/>
      <c r="BO36" s="11">
        <f>SUM(BH36:BN36)-BH36</f>
        <v>0</v>
      </c>
      <c r="BP36" s="10"/>
      <c r="BQ36" s="7">
        <f>BP36*1.2</f>
        <v>0</v>
      </c>
      <c r="BR36" s="3"/>
      <c r="BS36" s="3"/>
      <c r="BT36" s="3"/>
      <c r="BU36" s="3"/>
      <c r="BV36" s="3"/>
      <c r="BW36" s="11">
        <f>SUM(BP36:BV36)-BP36</f>
        <v>0</v>
      </c>
      <c r="BX36" s="2"/>
      <c r="BY36" s="7">
        <f>(BX36)*1.2</f>
        <v>0</v>
      </c>
      <c r="BZ36" s="55"/>
      <c r="CA36" s="3"/>
      <c r="CB36" s="3"/>
      <c r="CC36" s="3"/>
      <c r="CD36" s="5"/>
      <c r="CE36" s="11">
        <f>SUM(BX36:CD36)-BX36</f>
        <v>0</v>
      </c>
      <c r="CF36" s="10"/>
      <c r="CG36" s="7">
        <f>CF36*1.2</f>
        <v>0</v>
      </c>
      <c r="CH36" s="3"/>
      <c r="CI36" s="3"/>
      <c r="CJ36" s="3"/>
      <c r="CK36" s="3"/>
      <c r="CL36" s="3"/>
      <c r="CM36" s="11">
        <f>SUM(CF36:CL36)-CF36</f>
        <v>0</v>
      </c>
      <c r="CN36" s="60">
        <f>AVERAGE(DC36:DG36)</f>
        <v>126.08000000000001</v>
      </c>
      <c r="CO36" s="77">
        <v>16</v>
      </c>
      <c r="CP36" s="2"/>
      <c r="CQ36" s="34">
        <f t="shared" si="47"/>
        <v>630.40000000000009</v>
      </c>
      <c r="CR36" s="34">
        <f t="shared" si="48"/>
        <v>0</v>
      </c>
      <c r="CS36" s="34">
        <f t="shared" si="38"/>
        <v>0</v>
      </c>
      <c r="CT36" s="34">
        <f t="shared" si="39"/>
        <v>0</v>
      </c>
      <c r="CU36" s="34">
        <f t="shared" si="40"/>
        <v>0</v>
      </c>
      <c r="CV36" s="34">
        <f t="shared" si="41"/>
        <v>0</v>
      </c>
      <c r="CW36" s="34">
        <f t="shared" si="42"/>
        <v>0</v>
      </c>
      <c r="CX36" s="34">
        <f t="shared" si="43"/>
        <v>0</v>
      </c>
      <c r="CY36" s="34">
        <f t="shared" si="44"/>
        <v>0</v>
      </c>
      <c r="CZ36" s="34">
        <f t="shared" si="45"/>
        <v>0</v>
      </c>
      <c r="DA36" s="34">
        <f t="shared" si="46"/>
        <v>0</v>
      </c>
      <c r="DB36" s="19"/>
      <c r="DC36" s="34">
        <f t="shared" si="11"/>
        <v>630.40000000000009</v>
      </c>
      <c r="DD36" s="34">
        <f t="shared" si="12"/>
        <v>0</v>
      </c>
      <c r="DE36" s="34">
        <f t="shared" si="13"/>
        <v>0</v>
      </c>
      <c r="DF36" s="34">
        <f t="shared" si="14"/>
        <v>0</v>
      </c>
      <c r="DG36" s="34">
        <f t="shared" si="15"/>
        <v>0</v>
      </c>
    </row>
    <row r="37" spans="1:111">
      <c r="A37" s="20" t="s">
        <v>77</v>
      </c>
      <c r="B37" s="107">
        <v>1976</v>
      </c>
      <c r="C37" s="22" t="s">
        <v>33</v>
      </c>
      <c r="D37" s="33"/>
      <c r="E37" s="7">
        <f>D37*1.2</f>
        <v>0</v>
      </c>
      <c r="F37" s="4"/>
      <c r="G37" s="3"/>
      <c r="H37" s="4"/>
      <c r="I37" s="4"/>
      <c r="J37" s="4"/>
      <c r="K37" s="31">
        <f>SUM(D37:J37)-D37</f>
        <v>0</v>
      </c>
      <c r="L37" s="33"/>
      <c r="M37" s="7">
        <f>L37*1.2</f>
        <v>0</v>
      </c>
      <c r="N37" s="4"/>
      <c r="O37" s="3"/>
      <c r="P37" s="4"/>
      <c r="Q37" s="4"/>
      <c r="R37" s="4"/>
      <c r="S37" s="31">
        <f>SUM(L37:R37)-L37</f>
        <v>0</v>
      </c>
      <c r="T37" s="33"/>
      <c r="U37" s="7">
        <f>T37*1</f>
        <v>0</v>
      </c>
      <c r="V37" s="4"/>
      <c r="W37" s="4"/>
      <c r="X37" s="4"/>
      <c r="Y37" s="4"/>
      <c r="Z37" s="4"/>
      <c r="AA37" s="31">
        <f>SUM(T37:Z37)-T37</f>
        <v>0</v>
      </c>
      <c r="AB37" s="33">
        <v>439</v>
      </c>
      <c r="AC37" s="7">
        <f>AB37*1</f>
        <v>439</v>
      </c>
      <c r="AD37" s="4"/>
      <c r="AE37" s="4"/>
      <c r="AF37" s="4">
        <v>60</v>
      </c>
      <c r="AG37" s="4">
        <v>110</v>
      </c>
      <c r="AH37" s="4"/>
      <c r="AI37" s="31">
        <f>SUM(AB37:AH37)-AB37</f>
        <v>609</v>
      </c>
      <c r="AJ37" s="33"/>
      <c r="AK37" s="7">
        <f>AJ37*1</f>
        <v>0</v>
      </c>
      <c r="AL37" s="4"/>
      <c r="AM37" s="4"/>
      <c r="AN37" s="4"/>
      <c r="AO37" s="4"/>
      <c r="AP37" s="4"/>
      <c r="AQ37" s="31">
        <f>SUM(AJ37:AP37)-AJ37</f>
        <v>0</v>
      </c>
      <c r="AR37" s="33"/>
      <c r="AS37" s="30">
        <f>AR37*1</f>
        <v>0</v>
      </c>
      <c r="AT37" s="56"/>
      <c r="AU37" s="4"/>
      <c r="AV37" s="4"/>
      <c r="AW37" s="4"/>
      <c r="AX37" s="4"/>
      <c r="AY37" s="31">
        <f>SUM(AR37:AX37)-AR37</f>
        <v>0</v>
      </c>
      <c r="AZ37" s="33"/>
      <c r="BA37" s="30">
        <f>AZ37*1</f>
        <v>0</v>
      </c>
      <c r="BB37" s="56"/>
      <c r="BC37" s="4"/>
      <c r="BD37" s="4"/>
      <c r="BE37" s="4"/>
      <c r="BF37" s="4"/>
      <c r="BG37" s="31">
        <f>SUM(AZ37:BF37)-AZ37</f>
        <v>0</v>
      </c>
      <c r="BH37" s="33"/>
      <c r="BI37" s="30">
        <f>BH37*1</f>
        <v>0</v>
      </c>
      <c r="BJ37" s="4"/>
      <c r="BK37" s="4"/>
      <c r="BL37" s="4"/>
      <c r="BM37" s="4"/>
      <c r="BN37" s="4"/>
      <c r="BO37" s="31">
        <f>SUM(BH37:BN37)-BH37</f>
        <v>0</v>
      </c>
      <c r="BP37" s="33"/>
      <c r="BQ37" s="30">
        <f>BP37*1.2</f>
        <v>0</v>
      </c>
      <c r="BR37" s="4"/>
      <c r="BS37" s="4"/>
      <c r="BT37" s="4"/>
      <c r="BU37" s="4"/>
      <c r="BV37" s="4"/>
      <c r="BW37" s="31">
        <f>SUM(BP37:BV37)-BP37</f>
        <v>0</v>
      </c>
      <c r="BX37" s="29"/>
      <c r="BY37" s="7">
        <f>(BX37)*1.2</f>
        <v>0</v>
      </c>
      <c r="BZ37" s="56"/>
      <c r="CA37" s="4"/>
      <c r="CB37" s="4"/>
      <c r="CC37" s="4"/>
      <c r="CD37" s="32"/>
      <c r="CE37" s="31">
        <f>SUM(BX37:CD37)-BX37</f>
        <v>0</v>
      </c>
      <c r="CF37" s="33"/>
      <c r="CG37" s="30">
        <f>CF37*1.2</f>
        <v>0</v>
      </c>
      <c r="CH37" s="4"/>
      <c r="CI37" s="4"/>
      <c r="CJ37" s="4"/>
      <c r="CK37" s="4"/>
      <c r="CL37" s="4"/>
      <c r="CM37" s="31">
        <f>SUM(CF37:CL37)-CF37</f>
        <v>0</v>
      </c>
      <c r="CN37" s="60">
        <f>AVERAGE(DC37:DG37)</f>
        <v>121.8</v>
      </c>
      <c r="CO37" s="77">
        <v>17</v>
      </c>
      <c r="CP37" s="2"/>
      <c r="CQ37" s="34">
        <f t="shared" si="47"/>
        <v>0</v>
      </c>
      <c r="CR37" s="34">
        <f t="shared" si="48"/>
        <v>0</v>
      </c>
      <c r="CS37" s="34">
        <f t="shared" si="38"/>
        <v>0</v>
      </c>
      <c r="CT37" s="34">
        <f t="shared" si="39"/>
        <v>609</v>
      </c>
      <c r="CU37" s="34">
        <f t="shared" si="40"/>
        <v>0</v>
      </c>
      <c r="CV37" s="34">
        <f t="shared" si="41"/>
        <v>0</v>
      </c>
      <c r="CW37" s="34">
        <f t="shared" si="42"/>
        <v>0</v>
      </c>
      <c r="CX37" s="34">
        <f t="shared" si="43"/>
        <v>0</v>
      </c>
      <c r="CY37" s="34">
        <f t="shared" si="44"/>
        <v>0</v>
      </c>
      <c r="CZ37" s="34">
        <f t="shared" si="45"/>
        <v>0</v>
      </c>
      <c r="DA37" s="34">
        <f t="shared" si="46"/>
        <v>0</v>
      </c>
      <c r="DB37" s="19"/>
      <c r="DC37" s="34">
        <f t="shared" si="11"/>
        <v>609</v>
      </c>
      <c r="DD37" s="34">
        <f t="shared" si="12"/>
        <v>0</v>
      </c>
      <c r="DE37" s="34">
        <f t="shared" si="13"/>
        <v>0</v>
      </c>
      <c r="DF37" s="34">
        <f t="shared" si="14"/>
        <v>0</v>
      </c>
      <c r="DG37" s="34">
        <f t="shared" si="15"/>
        <v>0</v>
      </c>
    </row>
    <row r="38" spans="1:111">
      <c r="A38" s="20" t="s">
        <v>196</v>
      </c>
      <c r="B38" s="107"/>
      <c r="C38" s="22" t="s">
        <v>197</v>
      </c>
      <c r="D38" s="10">
        <v>268</v>
      </c>
      <c r="E38" s="7">
        <f>D38*1.2</f>
        <v>321.59999999999997</v>
      </c>
      <c r="F38" s="3"/>
      <c r="G38" s="3"/>
      <c r="H38" s="3"/>
      <c r="I38" s="3">
        <v>130</v>
      </c>
      <c r="J38" s="3"/>
      <c r="K38" s="11">
        <f>SUM(D38:J38)-D38</f>
        <v>451.59999999999991</v>
      </c>
      <c r="L38" s="10"/>
      <c r="M38" s="7">
        <f>L38*1.2</f>
        <v>0</v>
      </c>
      <c r="N38" s="3"/>
      <c r="O38" s="3"/>
      <c r="P38" s="3"/>
      <c r="Q38" s="3"/>
      <c r="R38" s="3"/>
      <c r="S38" s="11">
        <f>SUM(L38:R38)-L38</f>
        <v>0</v>
      </c>
      <c r="T38" s="10"/>
      <c r="U38" s="7">
        <f>T38*1</f>
        <v>0</v>
      </c>
      <c r="V38" s="3"/>
      <c r="W38" s="3"/>
      <c r="X38" s="3"/>
      <c r="Y38" s="3"/>
      <c r="Z38" s="3"/>
      <c r="AA38" s="11">
        <f>SUM(T38:Z38)-T38</f>
        <v>0</v>
      </c>
      <c r="AB38" s="10"/>
      <c r="AC38" s="7">
        <f>AB38*1</f>
        <v>0</v>
      </c>
      <c r="AD38" s="3"/>
      <c r="AE38" s="3"/>
      <c r="AF38" s="3"/>
      <c r="AG38" s="3"/>
      <c r="AH38" s="3"/>
      <c r="AI38" s="11">
        <f>SUM(AB38:AH38)-AB38</f>
        <v>0</v>
      </c>
      <c r="AJ38" s="10"/>
      <c r="AK38" s="7">
        <f>AJ38*1</f>
        <v>0</v>
      </c>
      <c r="AL38" s="3"/>
      <c r="AM38" s="3"/>
      <c r="AN38" s="3"/>
      <c r="AO38" s="3"/>
      <c r="AP38" s="3"/>
      <c r="AQ38" s="11">
        <f>SUM(AJ38:AP38)-AJ38</f>
        <v>0</v>
      </c>
      <c r="AR38" s="10"/>
      <c r="AS38" s="30">
        <f>AR38*1</f>
        <v>0</v>
      </c>
      <c r="AT38" s="55"/>
      <c r="AU38" s="3"/>
      <c r="AV38" s="3"/>
      <c r="AW38" s="3"/>
      <c r="AX38" s="3"/>
      <c r="AY38" s="11">
        <f>SUM(AR38:AX38)-AR38</f>
        <v>0</v>
      </c>
      <c r="AZ38" s="10"/>
      <c r="BA38" s="30">
        <f>AZ38*1</f>
        <v>0</v>
      </c>
      <c r="BB38" s="55"/>
      <c r="BC38" s="3"/>
      <c r="BD38" s="3"/>
      <c r="BE38" s="3"/>
      <c r="BF38" s="3"/>
      <c r="BG38" s="11">
        <f>SUM(AZ38:BF38)-AZ38</f>
        <v>0</v>
      </c>
      <c r="BH38" s="10"/>
      <c r="BI38" s="30">
        <f>BH38*1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BP38*1.2</f>
        <v>0</v>
      </c>
      <c r="BR38" s="3"/>
      <c r="BS38" s="3"/>
      <c r="BT38" s="3"/>
      <c r="BU38" s="3"/>
      <c r="BV38" s="3"/>
      <c r="BW38" s="11">
        <f>SUM(BP38:BV38)-BP38</f>
        <v>0</v>
      </c>
      <c r="BX38" s="2"/>
      <c r="BY38" s="7">
        <f>(BX38)*1.2</f>
        <v>0</v>
      </c>
      <c r="BZ38" s="55"/>
      <c r="CA38" s="3"/>
      <c r="CB38" s="3"/>
      <c r="CC38" s="3"/>
      <c r="CD38" s="5"/>
      <c r="CE38" s="11">
        <f>SUM(BX38:CD38)-BX38</f>
        <v>0</v>
      </c>
      <c r="CF38" s="10"/>
      <c r="CG38" s="7">
        <f>CF38*1.2</f>
        <v>0</v>
      </c>
      <c r="CH38" s="3"/>
      <c r="CI38" s="3"/>
      <c r="CJ38" s="3"/>
      <c r="CK38" s="3"/>
      <c r="CL38" s="3"/>
      <c r="CM38" s="11">
        <f>SUM(CF38:CL38)-CF38</f>
        <v>0</v>
      </c>
      <c r="CN38" s="60">
        <f>AVERAGE(DC38:DG38)</f>
        <v>90.319999999999979</v>
      </c>
      <c r="CO38" s="77">
        <v>18</v>
      </c>
      <c r="CP38" s="2"/>
      <c r="CQ38" s="34">
        <f t="shared" ref="CQ38" si="49">K38</f>
        <v>451.59999999999991</v>
      </c>
      <c r="CR38" s="34">
        <f t="shared" ref="CR38" si="50">S38</f>
        <v>0</v>
      </c>
      <c r="CS38" s="34">
        <f t="shared" ref="CS38" si="51">AA38</f>
        <v>0</v>
      </c>
      <c r="CT38" s="34">
        <f t="shared" ref="CT38" si="52">AI38</f>
        <v>0</v>
      </c>
      <c r="CU38" s="34">
        <f t="shared" ref="CU38" si="53">AQ38</f>
        <v>0</v>
      </c>
      <c r="CV38" s="34">
        <f t="shared" ref="CV38" si="54">AY38</f>
        <v>0</v>
      </c>
      <c r="CW38" s="34">
        <f t="shared" ref="CW38" si="55">BG38</f>
        <v>0</v>
      </c>
      <c r="CX38" s="34">
        <f t="shared" ref="CX38" si="56">BO38</f>
        <v>0</v>
      </c>
      <c r="CY38" s="34">
        <f t="shared" ref="CY38" si="57">BW38</f>
        <v>0</v>
      </c>
      <c r="CZ38" s="34">
        <f t="shared" ref="CZ38" si="58">CE38</f>
        <v>0</v>
      </c>
      <c r="DA38" s="34">
        <f t="shared" ref="DA38" si="59">CM38</f>
        <v>0</v>
      </c>
      <c r="DB38" s="19"/>
      <c r="DC38" s="34">
        <f t="shared" si="11"/>
        <v>451.59999999999991</v>
      </c>
      <c r="DD38" s="34">
        <f t="shared" si="12"/>
        <v>0</v>
      </c>
      <c r="DE38" s="34">
        <f t="shared" si="13"/>
        <v>0</v>
      </c>
      <c r="DF38" s="34">
        <f t="shared" si="14"/>
        <v>0</v>
      </c>
      <c r="DG38" s="34">
        <f t="shared" si="15"/>
        <v>0</v>
      </c>
    </row>
    <row r="39" spans="1:111">
      <c r="A39" s="20" t="s">
        <v>218</v>
      </c>
      <c r="B39" s="107"/>
      <c r="C39" s="22" t="s">
        <v>219</v>
      </c>
      <c r="D39" s="10"/>
      <c r="E39" s="7">
        <f>D39*1.2</f>
        <v>0</v>
      </c>
      <c r="F39" s="3"/>
      <c r="G39" s="3"/>
      <c r="H39" s="3"/>
      <c r="I39" s="3"/>
      <c r="J39" s="3"/>
      <c r="K39" s="11">
        <f>SUM(D39:J39)-D39</f>
        <v>0</v>
      </c>
      <c r="L39" s="10"/>
      <c r="M39" s="7">
        <f>L39*1.2</f>
        <v>0</v>
      </c>
      <c r="N39" s="3"/>
      <c r="O39" s="3"/>
      <c r="P39" s="3"/>
      <c r="Q39" s="3"/>
      <c r="R39" s="3"/>
      <c r="S39" s="11">
        <f>SUM(L39:R39)-L39</f>
        <v>0</v>
      </c>
      <c r="T39" s="10"/>
      <c r="U39" s="7">
        <f>T39*1</f>
        <v>0</v>
      </c>
      <c r="V39" s="3"/>
      <c r="W39" s="3"/>
      <c r="X39" s="3"/>
      <c r="Y39" s="3"/>
      <c r="Z39" s="3"/>
      <c r="AA39" s="11">
        <f>SUM(T39:Z39)-T39</f>
        <v>0</v>
      </c>
      <c r="AB39" s="10"/>
      <c r="AC39" s="7">
        <f>AB39*1</f>
        <v>0</v>
      </c>
      <c r="AD39" s="3"/>
      <c r="AE39" s="3"/>
      <c r="AF39" s="3"/>
      <c r="AG39" s="3"/>
      <c r="AH39" s="3"/>
      <c r="AI39" s="11">
        <f>SUM(AB39:AH39)-AB39</f>
        <v>0</v>
      </c>
      <c r="AJ39" s="10"/>
      <c r="AK39" s="7">
        <f>AJ39*1</f>
        <v>0</v>
      </c>
      <c r="AL39" s="3"/>
      <c r="AM39" s="3"/>
      <c r="AN39" s="3"/>
      <c r="AO39" s="3"/>
      <c r="AP39" s="3"/>
      <c r="AQ39" s="11">
        <f>SUM(AJ39:AP39)-AJ39</f>
        <v>0</v>
      </c>
      <c r="AR39" s="10">
        <v>209</v>
      </c>
      <c r="AS39" s="30">
        <f>AR39*1</f>
        <v>209</v>
      </c>
      <c r="AT39" s="55"/>
      <c r="AU39" s="3"/>
      <c r="AV39" s="3"/>
      <c r="AW39" s="3">
        <v>110</v>
      </c>
      <c r="AX39" s="3"/>
      <c r="AY39" s="11">
        <f>SUM(AR39:AX39)-AR39</f>
        <v>319</v>
      </c>
      <c r="AZ39" s="10"/>
      <c r="BA39" s="30">
        <f>AZ39*1</f>
        <v>0</v>
      </c>
      <c r="BB39" s="55"/>
      <c r="BC39" s="3"/>
      <c r="BD39" s="3"/>
      <c r="BE39" s="3"/>
      <c r="BF39" s="3"/>
      <c r="BG39" s="11">
        <f>SUM(AZ39:BF39)-AZ39</f>
        <v>0</v>
      </c>
      <c r="BH39" s="10"/>
      <c r="BI39" s="30">
        <f>BH39*1</f>
        <v>0</v>
      </c>
      <c r="BJ39" s="3"/>
      <c r="BK39" s="3"/>
      <c r="BL39" s="3"/>
      <c r="BM39" s="3"/>
      <c r="BN39" s="3"/>
      <c r="BO39" s="11">
        <f>SUM(BH39:BN39)-BH39</f>
        <v>0</v>
      </c>
      <c r="BP39" s="10"/>
      <c r="BQ39" s="7">
        <f>BP39*1.2</f>
        <v>0</v>
      </c>
      <c r="BR39" s="3"/>
      <c r="BS39" s="3"/>
      <c r="BT39" s="3"/>
      <c r="BU39" s="3"/>
      <c r="BV39" s="3"/>
      <c r="BW39" s="11">
        <f>SUM(BP39:BV39)-BP39</f>
        <v>0</v>
      </c>
      <c r="BX39" s="2"/>
      <c r="BY39" s="7">
        <f>(BX39)*1.2</f>
        <v>0</v>
      </c>
      <c r="BZ39" s="55"/>
      <c r="CA39" s="3"/>
      <c r="CB39" s="3"/>
      <c r="CC39" s="3"/>
      <c r="CD39" s="5"/>
      <c r="CE39" s="11">
        <f>SUM(BX39:CD39)-BX39</f>
        <v>0</v>
      </c>
      <c r="CF39" s="10"/>
      <c r="CG39" s="7">
        <f>CF39*1.2</f>
        <v>0</v>
      </c>
      <c r="CH39" s="3"/>
      <c r="CI39" s="3"/>
      <c r="CJ39" s="3"/>
      <c r="CK39" s="3"/>
      <c r="CL39" s="3"/>
      <c r="CM39" s="11">
        <f>SUM(CF39:CL39)-CF39</f>
        <v>0</v>
      </c>
      <c r="CN39" s="60">
        <f>AVERAGE(DC39:DG39)</f>
        <v>63.8</v>
      </c>
      <c r="CO39" s="77">
        <v>19</v>
      </c>
      <c r="CP39" s="2"/>
      <c r="CQ39" s="34">
        <f t="shared" ref="CQ39" si="60">K39</f>
        <v>0</v>
      </c>
      <c r="CR39" s="34">
        <f t="shared" ref="CR39" si="61">S39</f>
        <v>0</v>
      </c>
      <c r="CS39" s="34">
        <f t="shared" ref="CS39" si="62">AA39</f>
        <v>0</v>
      </c>
      <c r="CT39" s="34">
        <f t="shared" ref="CT39" si="63">AI39</f>
        <v>0</v>
      </c>
      <c r="CU39" s="34">
        <f t="shared" ref="CU39" si="64">AQ39</f>
        <v>0</v>
      </c>
      <c r="CV39" s="34">
        <f t="shared" ref="CV39" si="65">AY39</f>
        <v>319</v>
      </c>
      <c r="CW39" s="34">
        <f t="shared" ref="CW39" si="66">BG39</f>
        <v>0</v>
      </c>
      <c r="CX39" s="34">
        <f t="shared" ref="CX39" si="67">BO39</f>
        <v>0</v>
      </c>
      <c r="CY39" s="34">
        <f t="shared" ref="CY39" si="68">BW39</f>
        <v>0</v>
      </c>
      <c r="CZ39" s="34">
        <f t="shared" ref="CZ39" si="69">CE39</f>
        <v>0</v>
      </c>
      <c r="DA39" s="34">
        <f t="shared" ref="DA39" si="70">CM39</f>
        <v>0</v>
      </c>
      <c r="DB39" s="19"/>
      <c r="DC39" s="34">
        <f t="shared" si="11"/>
        <v>319</v>
      </c>
      <c r="DD39" s="34">
        <f t="shared" si="12"/>
        <v>0</v>
      </c>
      <c r="DE39" s="34">
        <f t="shared" si="13"/>
        <v>0</v>
      </c>
      <c r="DF39" s="34">
        <f t="shared" si="14"/>
        <v>0</v>
      </c>
      <c r="DG39" s="34">
        <f t="shared" si="15"/>
        <v>0</v>
      </c>
    </row>
    <row r="40" spans="1:111" hidden="1">
      <c r="A40" s="20" t="s">
        <v>141</v>
      </c>
      <c r="B40" s="107">
        <v>2002</v>
      </c>
      <c r="C40" s="22" t="s">
        <v>58</v>
      </c>
      <c r="D40" s="10"/>
      <c r="E40" s="7">
        <f>D40*1.2</f>
        <v>0</v>
      </c>
      <c r="F40" s="3"/>
      <c r="G40" s="3"/>
      <c r="H40" s="3"/>
      <c r="I40" s="3"/>
      <c r="J40" s="3"/>
      <c r="K40" s="11">
        <f>SUM(D40:J40)-D40</f>
        <v>0</v>
      </c>
      <c r="L40" s="10"/>
      <c r="M40" s="7">
        <f>L40*1.2</f>
        <v>0</v>
      </c>
      <c r="N40" s="3"/>
      <c r="O40" s="3"/>
      <c r="P40" s="3"/>
      <c r="Q40" s="3"/>
      <c r="R40" s="3"/>
      <c r="S40" s="11">
        <f>SUM(L40:R40)-L40</f>
        <v>0</v>
      </c>
      <c r="T40" s="10"/>
      <c r="U40" s="7">
        <f>T40*1</f>
        <v>0</v>
      </c>
      <c r="V40" s="3"/>
      <c r="W40" s="3"/>
      <c r="X40" s="3"/>
      <c r="Y40" s="3"/>
      <c r="Z40" s="3"/>
      <c r="AA40" s="11">
        <f>SUM(T40:Z40)-T40</f>
        <v>0</v>
      </c>
      <c r="AB40" s="10"/>
      <c r="AC40" s="7">
        <f>AB40*1</f>
        <v>0</v>
      </c>
      <c r="AD40" s="3"/>
      <c r="AE40" s="3"/>
      <c r="AF40" s="3"/>
      <c r="AG40" s="3"/>
      <c r="AH40" s="3"/>
      <c r="AI40" s="11">
        <f>SUM(AB40:AH40)-AB40</f>
        <v>0</v>
      </c>
      <c r="AJ40" s="10"/>
      <c r="AK40" s="7">
        <f>AJ40*1</f>
        <v>0</v>
      </c>
      <c r="AL40" s="3"/>
      <c r="AM40" s="3"/>
      <c r="AN40" s="3"/>
      <c r="AO40" s="3"/>
      <c r="AP40" s="3"/>
      <c r="AQ40" s="11">
        <f>SUM(AJ40:AP40)-AJ40</f>
        <v>0</v>
      </c>
      <c r="AR40" s="10"/>
      <c r="AS40" s="30">
        <f>AR40*1</f>
        <v>0</v>
      </c>
      <c r="AT40" s="55"/>
      <c r="AU40" s="3"/>
      <c r="AV40" s="3"/>
      <c r="AW40" s="3"/>
      <c r="AX40" s="3"/>
      <c r="AY40" s="11">
        <f>SUM(AR40:AX40)-AR40</f>
        <v>0</v>
      </c>
      <c r="AZ40" s="10"/>
      <c r="BA40" s="30">
        <f>AZ40*1</f>
        <v>0</v>
      </c>
      <c r="BB40" s="55"/>
      <c r="BC40" s="3"/>
      <c r="BD40" s="3"/>
      <c r="BE40" s="3"/>
      <c r="BF40" s="3"/>
      <c r="BG40" s="11">
        <f>SUM(AZ40:BF40)-AZ40</f>
        <v>0</v>
      </c>
      <c r="BH40" s="10"/>
      <c r="BI40" s="30">
        <f>BH40*1</f>
        <v>0</v>
      </c>
      <c r="BJ40" s="3"/>
      <c r="BK40" s="3"/>
      <c r="BL40" s="3"/>
      <c r="BM40" s="3"/>
      <c r="BN40" s="3"/>
      <c r="BO40" s="11">
        <f>SUM(BH40:BN40)-BH40</f>
        <v>0</v>
      </c>
      <c r="BP40" s="10"/>
      <c r="BQ40" s="7">
        <f>BP40*1.2</f>
        <v>0</v>
      </c>
      <c r="BR40" s="3"/>
      <c r="BS40" s="3"/>
      <c r="BT40" s="3"/>
      <c r="BU40" s="3"/>
      <c r="BV40" s="3"/>
      <c r="BW40" s="11">
        <f>SUM(BP40:BV40)-BP40</f>
        <v>0</v>
      </c>
      <c r="BX40" s="2"/>
      <c r="BY40" s="7">
        <f>(BX40)*1.2</f>
        <v>0</v>
      </c>
      <c r="BZ40" s="55"/>
      <c r="CA40" s="3"/>
      <c r="CB40" s="3"/>
      <c r="CC40" s="3"/>
      <c r="CD40" s="5"/>
      <c r="CE40" s="11">
        <f>SUM(BX40:CD40)-BX40</f>
        <v>0</v>
      </c>
      <c r="CF40" s="10"/>
      <c r="CG40" s="7">
        <f>CF40*1.2</f>
        <v>0</v>
      </c>
      <c r="CH40" s="3"/>
      <c r="CI40" s="3"/>
      <c r="CJ40" s="3"/>
      <c r="CK40" s="3"/>
      <c r="CL40" s="3"/>
      <c r="CM40" s="11">
        <f>SUM(CF40:CL40)-CF40</f>
        <v>0</v>
      </c>
      <c r="CN40" s="60">
        <f>AVERAGE(DC40:DG40)</f>
        <v>0</v>
      </c>
      <c r="CO40" s="77">
        <v>20</v>
      </c>
      <c r="CP40" s="2"/>
      <c r="CQ40" s="34">
        <f t="shared" ref="CQ40:CQ41" si="71">K40</f>
        <v>0</v>
      </c>
      <c r="CR40" s="34">
        <f t="shared" ref="CR40:CR41" si="72">S40</f>
        <v>0</v>
      </c>
      <c r="CS40" s="34">
        <f t="shared" ref="CS40:CS41" si="73">AA40</f>
        <v>0</v>
      </c>
      <c r="CT40" s="34">
        <f t="shared" ref="CT40:CT41" si="74">AI40</f>
        <v>0</v>
      </c>
      <c r="CU40" s="34">
        <f t="shared" ref="CU40:CU41" si="75">AQ40</f>
        <v>0</v>
      </c>
      <c r="CV40" s="34">
        <f t="shared" ref="CV40:CV41" si="76">AY40</f>
        <v>0</v>
      </c>
      <c r="CW40" s="34">
        <f t="shared" ref="CW40:CW41" si="77">BG40</f>
        <v>0</v>
      </c>
      <c r="CX40" s="34">
        <f t="shared" ref="CX40:CX41" si="78">BO40</f>
        <v>0</v>
      </c>
      <c r="CY40" s="34">
        <f t="shared" ref="CY40:CY41" si="79">BW40</f>
        <v>0</v>
      </c>
      <c r="CZ40" s="34">
        <f t="shared" ref="CZ40:CZ41" si="80">CE40</f>
        <v>0</v>
      </c>
      <c r="DA40" s="34">
        <f t="shared" ref="DA40:DA41" si="81">CM40</f>
        <v>0</v>
      </c>
      <c r="DB40" s="19"/>
      <c r="DC40" s="34">
        <f t="shared" si="11"/>
        <v>0</v>
      </c>
      <c r="DD40" s="34">
        <f t="shared" si="12"/>
        <v>0</v>
      </c>
      <c r="DE40" s="34">
        <f t="shared" si="13"/>
        <v>0</v>
      </c>
      <c r="DF40" s="34">
        <f t="shared" si="14"/>
        <v>0</v>
      </c>
      <c r="DG40" s="34">
        <f t="shared" si="15"/>
        <v>0</v>
      </c>
    </row>
    <row r="41" spans="1:111">
      <c r="A41" s="20" t="s">
        <v>220</v>
      </c>
      <c r="B41" s="107"/>
      <c r="C41" s="22" t="s">
        <v>209</v>
      </c>
      <c r="D41" s="10"/>
      <c r="E41" s="7">
        <f>D41*1.2</f>
        <v>0</v>
      </c>
      <c r="F41" s="3"/>
      <c r="G41" s="3"/>
      <c r="H41" s="3"/>
      <c r="I41" s="3"/>
      <c r="J41" s="3"/>
      <c r="K41" s="11">
        <f>SUM(D41:J41)-D41</f>
        <v>0</v>
      </c>
      <c r="L41" s="10"/>
      <c r="M41" s="7">
        <f>L41*1.2</f>
        <v>0</v>
      </c>
      <c r="N41" s="3"/>
      <c r="O41" s="3"/>
      <c r="P41" s="3"/>
      <c r="Q41" s="3"/>
      <c r="R41" s="3"/>
      <c r="S41" s="11">
        <f>SUM(L41:R41)-L41</f>
        <v>0</v>
      </c>
      <c r="T41" s="10"/>
      <c r="U41" s="7">
        <f>T41*1</f>
        <v>0</v>
      </c>
      <c r="V41" s="3"/>
      <c r="W41" s="3"/>
      <c r="X41" s="3"/>
      <c r="Y41" s="3"/>
      <c r="Z41" s="3"/>
      <c r="AA41" s="11">
        <f>SUM(T41:Z41)-T41</f>
        <v>0</v>
      </c>
      <c r="AB41" s="10"/>
      <c r="AC41" s="7">
        <f>AB41*1</f>
        <v>0</v>
      </c>
      <c r="AD41" s="3"/>
      <c r="AE41" s="3"/>
      <c r="AF41" s="3"/>
      <c r="AG41" s="3"/>
      <c r="AH41" s="3"/>
      <c r="AI41" s="11">
        <f>SUM(AB41:AH41)-AB41</f>
        <v>0</v>
      </c>
      <c r="AJ41" s="10"/>
      <c r="AK41" s="7">
        <f>AJ41*1</f>
        <v>0</v>
      </c>
      <c r="AL41" s="3"/>
      <c r="AM41" s="3"/>
      <c r="AN41" s="3"/>
      <c r="AO41" s="3"/>
      <c r="AP41" s="3"/>
      <c r="AQ41" s="11">
        <f>SUM(AJ41:AP41)-AJ41</f>
        <v>0</v>
      </c>
      <c r="AR41" s="10">
        <v>169</v>
      </c>
      <c r="AS41" s="30">
        <f>AR41*1</f>
        <v>169</v>
      </c>
      <c r="AT41" s="55"/>
      <c r="AU41" s="3"/>
      <c r="AV41" s="3"/>
      <c r="AW41" s="3">
        <v>110</v>
      </c>
      <c r="AX41" s="3"/>
      <c r="AY41" s="11">
        <f>SUM(AR41:AX41)-AR41</f>
        <v>279</v>
      </c>
      <c r="AZ41" s="10"/>
      <c r="BA41" s="30">
        <f>AZ41*1</f>
        <v>0</v>
      </c>
      <c r="BB41" s="55"/>
      <c r="BC41" s="3"/>
      <c r="BD41" s="3"/>
      <c r="BE41" s="3"/>
      <c r="BF41" s="3"/>
      <c r="BG41" s="11">
        <f>SUM(AZ41:BF41)-AZ41</f>
        <v>0</v>
      </c>
      <c r="BH41" s="10"/>
      <c r="BI41" s="30">
        <f>BH41*1</f>
        <v>0</v>
      </c>
      <c r="BJ41" s="3"/>
      <c r="BK41" s="3"/>
      <c r="BL41" s="3"/>
      <c r="BM41" s="3"/>
      <c r="BN41" s="3"/>
      <c r="BO41" s="11">
        <f>SUM(BH41:BN41)-BH41</f>
        <v>0</v>
      </c>
      <c r="BP41" s="10"/>
      <c r="BQ41" s="7">
        <f>BP41*1.2</f>
        <v>0</v>
      </c>
      <c r="BR41" s="3"/>
      <c r="BS41" s="3"/>
      <c r="BT41" s="3"/>
      <c r="BU41" s="3"/>
      <c r="BV41" s="3"/>
      <c r="BW41" s="11">
        <f>SUM(BP41:BV41)-BP41</f>
        <v>0</v>
      </c>
      <c r="BX41" s="2"/>
      <c r="BY41" s="7">
        <f>(BX41)*1.2</f>
        <v>0</v>
      </c>
      <c r="BZ41" s="55"/>
      <c r="CA41" s="3"/>
      <c r="CB41" s="3"/>
      <c r="CC41" s="3"/>
      <c r="CD41" s="5"/>
      <c r="CE41" s="11">
        <f>SUM(BX41:CD41)-BX41</f>
        <v>0</v>
      </c>
      <c r="CF41" s="10"/>
      <c r="CG41" s="7">
        <f>CF41*1.2</f>
        <v>0</v>
      </c>
      <c r="CH41" s="3"/>
      <c r="CI41" s="3"/>
      <c r="CJ41" s="3"/>
      <c r="CK41" s="3"/>
      <c r="CL41" s="3"/>
      <c r="CM41" s="11">
        <f>SUM(CF41:CL41)-CF41</f>
        <v>0</v>
      </c>
      <c r="CN41" s="60">
        <f>AVERAGE(DC41:DG41)</f>
        <v>55.8</v>
      </c>
      <c r="CO41" s="77">
        <v>21</v>
      </c>
      <c r="CP41" s="2"/>
      <c r="CQ41" s="34">
        <f t="shared" si="71"/>
        <v>0</v>
      </c>
      <c r="CR41" s="34">
        <f t="shared" si="72"/>
        <v>0</v>
      </c>
      <c r="CS41" s="34">
        <f t="shared" si="73"/>
        <v>0</v>
      </c>
      <c r="CT41" s="34">
        <f t="shared" si="74"/>
        <v>0</v>
      </c>
      <c r="CU41" s="34">
        <f t="shared" si="75"/>
        <v>0</v>
      </c>
      <c r="CV41" s="34">
        <f t="shared" si="76"/>
        <v>279</v>
      </c>
      <c r="CW41" s="34">
        <f t="shared" si="77"/>
        <v>0</v>
      </c>
      <c r="CX41" s="34">
        <f t="shared" si="78"/>
        <v>0</v>
      </c>
      <c r="CY41" s="34">
        <f t="shared" si="79"/>
        <v>0</v>
      </c>
      <c r="CZ41" s="34">
        <f t="shared" si="80"/>
        <v>0</v>
      </c>
      <c r="DA41" s="34">
        <f t="shared" si="81"/>
        <v>0</v>
      </c>
      <c r="DB41" s="19"/>
      <c r="DC41" s="34">
        <f t="shared" si="11"/>
        <v>279</v>
      </c>
      <c r="DD41" s="34">
        <f t="shared" si="12"/>
        <v>0</v>
      </c>
      <c r="DE41" s="34">
        <f t="shared" si="13"/>
        <v>0</v>
      </c>
      <c r="DF41" s="34">
        <f t="shared" si="14"/>
        <v>0</v>
      </c>
      <c r="DG41" s="34">
        <f t="shared" si="15"/>
        <v>0</v>
      </c>
    </row>
    <row r="42" spans="1:111">
      <c r="A42" s="20" t="s">
        <v>162</v>
      </c>
      <c r="B42" s="107">
        <v>1969</v>
      </c>
      <c r="C42" s="22" t="s">
        <v>33</v>
      </c>
      <c r="D42" s="10"/>
      <c r="E42" s="7">
        <f>D42*1.2</f>
        <v>0</v>
      </c>
      <c r="F42" s="3"/>
      <c r="G42" s="3"/>
      <c r="H42" s="3"/>
      <c r="I42" s="3"/>
      <c r="J42" s="3"/>
      <c r="K42" s="11">
        <f>SUM(D42:J42)-D42</f>
        <v>0</v>
      </c>
      <c r="L42" s="10"/>
      <c r="M42" s="7">
        <f>L42*1.2</f>
        <v>0</v>
      </c>
      <c r="N42" s="3"/>
      <c r="O42" s="3"/>
      <c r="P42" s="3"/>
      <c r="Q42" s="3"/>
      <c r="R42" s="3"/>
      <c r="S42" s="11">
        <f>SUM(L42:R42)-L42</f>
        <v>0</v>
      </c>
      <c r="T42" s="10"/>
      <c r="U42" s="7">
        <f>T42*1</f>
        <v>0</v>
      </c>
      <c r="V42" s="3"/>
      <c r="W42" s="3"/>
      <c r="X42" s="3"/>
      <c r="Y42" s="3"/>
      <c r="Z42" s="3"/>
      <c r="AA42" s="11">
        <f>SUM(T42:Z42)-T42</f>
        <v>0</v>
      </c>
      <c r="AB42" s="10"/>
      <c r="AC42" s="7">
        <f>AB42*1</f>
        <v>0</v>
      </c>
      <c r="AD42" s="3"/>
      <c r="AE42" s="3"/>
      <c r="AF42" s="3"/>
      <c r="AG42" s="3"/>
      <c r="AH42" s="3"/>
      <c r="AI42" s="11">
        <f>SUM(AB42:AH42)-AB42</f>
        <v>0</v>
      </c>
      <c r="AJ42" s="10"/>
      <c r="AK42" s="7">
        <f>AJ42*1</f>
        <v>0</v>
      </c>
      <c r="AL42" s="3"/>
      <c r="AM42" s="3"/>
      <c r="AN42" s="3"/>
      <c r="AO42" s="3"/>
      <c r="AP42" s="3"/>
      <c r="AQ42" s="11">
        <f>SUM(AJ42:AP42)-AJ42</f>
        <v>0</v>
      </c>
      <c r="AR42" s="10"/>
      <c r="AS42" s="30">
        <f>AR42*1</f>
        <v>0</v>
      </c>
      <c r="AT42" s="55"/>
      <c r="AU42" s="3"/>
      <c r="AV42" s="3"/>
      <c r="AW42" s="3"/>
      <c r="AX42" s="3"/>
      <c r="AY42" s="11">
        <f>SUM(AR42:AX42)-AR42</f>
        <v>0</v>
      </c>
      <c r="AZ42" s="10"/>
      <c r="BA42" s="30">
        <f>AZ42*1</f>
        <v>0</v>
      </c>
      <c r="BB42" s="55"/>
      <c r="BC42" s="3"/>
      <c r="BD42" s="3"/>
      <c r="BE42" s="3"/>
      <c r="BF42" s="3"/>
      <c r="BG42" s="11">
        <f>SUM(AZ42:BF42)-AZ42</f>
        <v>0</v>
      </c>
      <c r="BH42" s="10"/>
      <c r="BI42" s="30">
        <f>BH42*1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BP42*1.2</f>
        <v>0</v>
      </c>
      <c r="BR42" s="3"/>
      <c r="BS42" s="3"/>
      <c r="BT42" s="3"/>
      <c r="BU42" s="3"/>
      <c r="BV42" s="3"/>
      <c r="BW42" s="11">
        <f>SUM(BP42:BV42)-BP42</f>
        <v>0</v>
      </c>
      <c r="BX42" s="2"/>
      <c r="BY42" s="7">
        <f>(BX42)*1.2</f>
        <v>0</v>
      </c>
      <c r="BZ42" s="55"/>
      <c r="CA42" s="3"/>
      <c r="CB42" s="3"/>
      <c r="CC42" s="3"/>
      <c r="CD42" s="5"/>
      <c r="CE42" s="11">
        <f>SUM(BX42:CD42)-BX42</f>
        <v>0</v>
      </c>
      <c r="CF42" s="10"/>
      <c r="CG42" s="7">
        <f>CF42*1.2</f>
        <v>0</v>
      </c>
      <c r="CH42" s="3"/>
      <c r="CI42" s="3"/>
      <c r="CJ42" s="3"/>
      <c r="CK42" s="3"/>
      <c r="CL42" s="3"/>
      <c r="CM42" s="11">
        <f>SUM(CF42:CL42)-CF42</f>
        <v>0</v>
      </c>
      <c r="CN42" s="60">
        <f>AVERAGE(DC42:DG42)</f>
        <v>0</v>
      </c>
      <c r="CO42" s="77">
        <v>22</v>
      </c>
      <c r="CP42" s="2"/>
      <c r="CQ42" s="34">
        <f t="shared" ref="CQ42" si="82">K42</f>
        <v>0</v>
      </c>
      <c r="CR42" s="34">
        <f t="shared" ref="CR42" si="83">S42</f>
        <v>0</v>
      </c>
      <c r="CS42" s="34">
        <f t="shared" ref="CS42" si="84">AA42</f>
        <v>0</v>
      </c>
      <c r="CT42" s="34">
        <f t="shared" ref="CT42" si="85">AI42</f>
        <v>0</v>
      </c>
      <c r="CU42" s="34">
        <f t="shared" ref="CU42" si="86">AQ42</f>
        <v>0</v>
      </c>
      <c r="CV42" s="34">
        <f t="shared" ref="CV42" si="87">AY42</f>
        <v>0</v>
      </c>
      <c r="CW42" s="34">
        <f t="shared" ref="CW42" si="88">BG42</f>
        <v>0</v>
      </c>
      <c r="CX42" s="34">
        <f t="shared" ref="CX42" si="89">BO42</f>
        <v>0</v>
      </c>
      <c r="CY42" s="34">
        <f t="shared" ref="CY42" si="90">BW42</f>
        <v>0</v>
      </c>
      <c r="CZ42" s="34">
        <f t="shared" ref="CZ42" si="91">CE42</f>
        <v>0</v>
      </c>
      <c r="DA42" s="34">
        <f t="shared" ref="DA42" si="92">CM42</f>
        <v>0</v>
      </c>
      <c r="DB42" s="19"/>
      <c r="DC42" s="34">
        <f t="shared" si="11"/>
        <v>0</v>
      </c>
      <c r="DD42" s="34">
        <f t="shared" si="12"/>
        <v>0</v>
      </c>
      <c r="DE42" s="34">
        <f t="shared" si="13"/>
        <v>0</v>
      </c>
      <c r="DF42" s="34">
        <f t="shared" si="14"/>
        <v>0</v>
      </c>
      <c r="DG42" s="34">
        <f t="shared" si="15"/>
        <v>0</v>
      </c>
    </row>
    <row r="43" spans="1:111">
      <c r="A43" s="20" t="s">
        <v>157</v>
      </c>
      <c r="B43" s="107">
        <v>2002</v>
      </c>
      <c r="C43" s="23" t="s">
        <v>33</v>
      </c>
      <c r="D43" s="10"/>
      <c r="E43" s="7">
        <f>D43*1.2</f>
        <v>0</v>
      </c>
      <c r="F43" s="3"/>
      <c r="G43" s="3"/>
      <c r="H43" s="3"/>
      <c r="I43" s="3"/>
      <c r="J43" s="3"/>
      <c r="K43" s="11">
        <f>SUM(D43:J43)-D43</f>
        <v>0</v>
      </c>
      <c r="L43" s="10"/>
      <c r="M43" s="7">
        <f>L43*1.2</f>
        <v>0</v>
      </c>
      <c r="N43" s="3"/>
      <c r="O43" s="3"/>
      <c r="P43" s="3"/>
      <c r="Q43" s="3"/>
      <c r="R43" s="3"/>
      <c r="S43" s="11">
        <f>SUM(L43:R43)-L43</f>
        <v>0</v>
      </c>
      <c r="T43" s="10"/>
      <c r="U43" s="7">
        <f>T43*1</f>
        <v>0</v>
      </c>
      <c r="V43" s="3"/>
      <c r="W43" s="3"/>
      <c r="X43" s="3"/>
      <c r="Y43" s="3"/>
      <c r="Z43" s="3"/>
      <c r="AA43" s="11">
        <f>SUM(T43:Z43)-T43</f>
        <v>0</v>
      </c>
      <c r="AB43" s="10"/>
      <c r="AC43" s="7">
        <f>AB43*1</f>
        <v>0</v>
      </c>
      <c r="AD43" s="3"/>
      <c r="AE43" s="3"/>
      <c r="AF43" s="3"/>
      <c r="AG43" s="3"/>
      <c r="AH43" s="3"/>
      <c r="AI43" s="11">
        <f>SUM(AB43:AH43)-AB43</f>
        <v>0</v>
      </c>
      <c r="AJ43" s="10"/>
      <c r="AK43" s="7">
        <f>AJ43*1</f>
        <v>0</v>
      </c>
      <c r="AL43" s="3"/>
      <c r="AM43" s="3"/>
      <c r="AN43" s="3"/>
      <c r="AO43" s="3"/>
      <c r="AP43" s="3"/>
      <c r="AQ43" s="11">
        <f>SUM(AJ43:AP43)-AJ43</f>
        <v>0</v>
      </c>
      <c r="AR43" s="10"/>
      <c r="AS43" s="30">
        <f>AR43*1</f>
        <v>0</v>
      </c>
      <c r="AT43" s="55"/>
      <c r="AU43" s="3"/>
      <c r="AV43" s="3"/>
      <c r="AW43" s="3"/>
      <c r="AX43" s="3"/>
      <c r="AY43" s="11">
        <f>SUM(AR43:AX43)-AR43</f>
        <v>0</v>
      </c>
      <c r="AZ43" s="10"/>
      <c r="BA43" s="30">
        <f>AZ43*1</f>
        <v>0</v>
      </c>
      <c r="BB43" s="55"/>
      <c r="BC43" s="3"/>
      <c r="BD43" s="3"/>
      <c r="BE43" s="3"/>
      <c r="BF43" s="3"/>
      <c r="BG43" s="11">
        <f>SUM(AZ43:BF43)-AZ43</f>
        <v>0</v>
      </c>
      <c r="BH43" s="10"/>
      <c r="BI43" s="30">
        <f>BH43*1</f>
        <v>0</v>
      </c>
      <c r="BJ43" s="3"/>
      <c r="BK43" s="3"/>
      <c r="BL43" s="3"/>
      <c r="BM43" s="3"/>
      <c r="BN43" s="3"/>
      <c r="BO43" s="11">
        <f>SUM(BH43:BN43)-BH43</f>
        <v>0</v>
      </c>
      <c r="BP43" s="10"/>
      <c r="BQ43" s="7">
        <f>BP43*1.2</f>
        <v>0</v>
      </c>
      <c r="BR43" s="3"/>
      <c r="BS43" s="3"/>
      <c r="BT43" s="3"/>
      <c r="BU43" s="3"/>
      <c r="BV43" s="3"/>
      <c r="BW43" s="11">
        <f>SUM(BP43:BV43)-BP43</f>
        <v>0</v>
      </c>
      <c r="BX43" s="2"/>
      <c r="BY43" s="7">
        <f>(BX43)*1.2</f>
        <v>0</v>
      </c>
      <c r="BZ43" s="55"/>
      <c r="CA43" s="3"/>
      <c r="CB43" s="3"/>
      <c r="CC43" s="3"/>
      <c r="CD43" s="5"/>
      <c r="CE43" s="11">
        <f>SUM(BX43:CD43)-BX43</f>
        <v>0</v>
      </c>
      <c r="CF43" s="10"/>
      <c r="CG43" s="7">
        <f>CF43*1.2</f>
        <v>0</v>
      </c>
      <c r="CH43" s="3"/>
      <c r="CI43" s="3"/>
      <c r="CJ43" s="3"/>
      <c r="CK43" s="3"/>
      <c r="CL43" s="3"/>
      <c r="CM43" s="11">
        <f>SUM(CF43:CL43)-CF43</f>
        <v>0</v>
      </c>
      <c r="CN43" s="60">
        <f>AVERAGE(DC43:DG43)</f>
        <v>0</v>
      </c>
      <c r="CO43" s="77">
        <v>23</v>
      </c>
      <c r="CP43" s="2"/>
      <c r="CQ43" s="34">
        <f t="shared" ref="CQ43" si="93">K43</f>
        <v>0</v>
      </c>
      <c r="CR43" s="34">
        <f t="shared" ref="CR43" si="94">S43</f>
        <v>0</v>
      </c>
      <c r="CS43" s="34">
        <f t="shared" ref="CS43" si="95">AA43</f>
        <v>0</v>
      </c>
      <c r="CT43" s="34">
        <f t="shared" ref="CT43" si="96">AI43</f>
        <v>0</v>
      </c>
      <c r="CU43" s="34">
        <f t="shared" ref="CU43" si="97">AQ43</f>
        <v>0</v>
      </c>
      <c r="CV43" s="34">
        <f t="shared" ref="CV43" si="98">AY43</f>
        <v>0</v>
      </c>
      <c r="CW43" s="34">
        <f t="shared" ref="CW43" si="99">BG43</f>
        <v>0</v>
      </c>
      <c r="CX43" s="34">
        <f t="shared" ref="CX43" si="100">BO43</f>
        <v>0</v>
      </c>
      <c r="CY43" s="34">
        <f t="shared" ref="CY43" si="101">BW43</f>
        <v>0</v>
      </c>
      <c r="CZ43" s="34">
        <f t="shared" ref="CZ43" si="102">CE43</f>
        <v>0</v>
      </c>
      <c r="DA43" s="34">
        <f t="shared" ref="DA43" si="103">CM43</f>
        <v>0</v>
      </c>
      <c r="DB43" s="19"/>
      <c r="DC43" s="34">
        <f t="shared" si="11"/>
        <v>0</v>
      </c>
      <c r="DD43" s="34">
        <f t="shared" si="12"/>
        <v>0</v>
      </c>
      <c r="DE43" s="34">
        <f t="shared" si="13"/>
        <v>0</v>
      </c>
      <c r="DF43" s="34">
        <f t="shared" si="14"/>
        <v>0</v>
      </c>
      <c r="DG43" s="34">
        <f t="shared" si="15"/>
        <v>0</v>
      </c>
    </row>
    <row r="44" spans="1:111">
      <c r="A44" s="20" t="s">
        <v>184</v>
      </c>
      <c r="B44" s="107"/>
      <c r="C44" s="22" t="s">
        <v>66</v>
      </c>
      <c r="D44" s="10"/>
      <c r="E44" s="7">
        <f>D44*1.2</f>
        <v>0</v>
      </c>
      <c r="F44" s="3"/>
      <c r="G44" s="3"/>
      <c r="H44" s="3"/>
      <c r="I44" s="3"/>
      <c r="J44" s="3"/>
      <c r="K44" s="11">
        <f>SUM(D44:J44)-D44</f>
        <v>0</v>
      </c>
      <c r="L44" s="10"/>
      <c r="M44" s="7">
        <f>L44*1.2</f>
        <v>0</v>
      </c>
      <c r="N44" s="3"/>
      <c r="O44" s="3"/>
      <c r="P44" s="3"/>
      <c r="Q44" s="3"/>
      <c r="R44" s="3"/>
      <c r="S44" s="11">
        <f>SUM(L44:R44)-L44</f>
        <v>0</v>
      </c>
      <c r="T44" s="10"/>
      <c r="U44" s="7">
        <f>T44*1</f>
        <v>0</v>
      </c>
      <c r="V44" s="3"/>
      <c r="W44" s="3"/>
      <c r="X44" s="3"/>
      <c r="Y44" s="3"/>
      <c r="Z44" s="3"/>
      <c r="AA44" s="11">
        <f>SUM(T44:Z44)-T44</f>
        <v>0</v>
      </c>
      <c r="AB44" s="10"/>
      <c r="AC44" s="7">
        <f>AB44*1</f>
        <v>0</v>
      </c>
      <c r="AD44" s="3"/>
      <c r="AE44" s="3"/>
      <c r="AF44" s="3"/>
      <c r="AG44" s="3"/>
      <c r="AH44" s="3"/>
      <c r="AI44" s="11">
        <f>SUM(AB44:AH44)-AB44</f>
        <v>0</v>
      </c>
      <c r="AJ44" s="10"/>
      <c r="AK44" s="7">
        <f>AJ44*1</f>
        <v>0</v>
      </c>
      <c r="AL44" s="3"/>
      <c r="AM44" s="3"/>
      <c r="AN44" s="3"/>
      <c r="AO44" s="3"/>
      <c r="AP44" s="3"/>
      <c r="AQ44" s="11">
        <f>SUM(AJ44:AP44)-AJ44</f>
        <v>0</v>
      </c>
      <c r="AR44" s="10"/>
      <c r="AS44" s="30">
        <f>AR44*1</f>
        <v>0</v>
      </c>
      <c r="AT44" s="55"/>
      <c r="AU44" s="3"/>
      <c r="AV44" s="3"/>
      <c r="AW44" s="3"/>
      <c r="AX44" s="3"/>
      <c r="AY44" s="11">
        <f>SUM(AR44:AX44)-AR44</f>
        <v>0</v>
      </c>
      <c r="AZ44" s="10"/>
      <c r="BA44" s="30">
        <f>AZ44*1</f>
        <v>0</v>
      </c>
      <c r="BB44" s="55"/>
      <c r="BC44" s="3"/>
      <c r="BD44" s="3"/>
      <c r="BE44" s="3"/>
      <c r="BF44" s="3"/>
      <c r="BG44" s="11">
        <f>SUM(AZ44:BF44)-AZ44</f>
        <v>0</v>
      </c>
      <c r="BH44" s="10"/>
      <c r="BI44" s="30">
        <f>BH44*1</f>
        <v>0</v>
      </c>
      <c r="BJ44" s="3"/>
      <c r="BK44" s="3"/>
      <c r="BL44" s="3"/>
      <c r="BM44" s="3"/>
      <c r="BN44" s="3"/>
      <c r="BO44" s="11">
        <f>SUM(BH44:BN44)-BH44</f>
        <v>0</v>
      </c>
      <c r="BP44" s="10"/>
      <c r="BQ44" s="7">
        <f>BP44*1.2</f>
        <v>0</v>
      </c>
      <c r="BR44" s="3"/>
      <c r="BS44" s="3"/>
      <c r="BT44" s="3"/>
      <c r="BU44" s="3"/>
      <c r="BV44" s="3"/>
      <c r="BW44" s="11">
        <f>SUM(BP44:BV44)-BP44</f>
        <v>0</v>
      </c>
      <c r="BX44" s="2"/>
      <c r="BY44" s="7">
        <f>(BX44)*1.2</f>
        <v>0</v>
      </c>
      <c r="BZ44" s="55"/>
      <c r="CA44" s="3"/>
      <c r="CB44" s="3"/>
      <c r="CC44" s="3"/>
      <c r="CD44" s="5"/>
      <c r="CE44" s="11">
        <f>SUM(BX44:CD44)-BX44</f>
        <v>0</v>
      </c>
      <c r="CF44" s="10"/>
      <c r="CG44" s="7">
        <f>CF44*1.2</f>
        <v>0</v>
      </c>
      <c r="CH44" s="3"/>
      <c r="CI44" s="3"/>
      <c r="CJ44" s="3"/>
      <c r="CK44" s="3"/>
      <c r="CL44" s="3"/>
      <c r="CM44" s="11">
        <f>SUM(CF44:CL44)-CF44</f>
        <v>0</v>
      </c>
      <c r="CN44" s="60">
        <f>AVERAGE(DC44:DG44)</f>
        <v>0</v>
      </c>
      <c r="CO44" s="77">
        <v>24</v>
      </c>
      <c r="CP44" s="2"/>
      <c r="CQ44" s="34">
        <f t="shared" ref="CQ44:CQ45" si="104">K44</f>
        <v>0</v>
      </c>
      <c r="CR44" s="34">
        <f t="shared" ref="CR44:CR45" si="105">S44</f>
        <v>0</v>
      </c>
      <c r="CS44" s="34">
        <f t="shared" ref="CS44:CS45" si="106">AA44</f>
        <v>0</v>
      </c>
      <c r="CT44" s="34">
        <f t="shared" ref="CT44:CT45" si="107">AI44</f>
        <v>0</v>
      </c>
      <c r="CU44" s="34">
        <f t="shared" ref="CU44:CU45" si="108">AQ44</f>
        <v>0</v>
      </c>
      <c r="CV44" s="34">
        <f t="shared" ref="CV44:CV45" si="109">AY44</f>
        <v>0</v>
      </c>
      <c r="CW44" s="34">
        <f t="shared" ref="CW44:CW45" si="110">BG44</f>
        <v>0</v>
      </c>
      <c r="CX44" s="34">
        <f t="shared" ref="CX44:CX45" si="111">BO44</f>
        <v>0</v>
      </c>
      <c r="CY44" s="34">
        <f t="shared" ref="CY44:CY45" si="112">BW44</f>
        <v>0</v>
      </c>
      <c r="CZ44" s="34">
        <f t="shared" ref="CZ44:CZ45" si="113">CE44</f>
        <v>0</v>
      </c>
      <c r="DA44" s="34">
        <f t="shared" ref="DA44:DA45" si="114">CM44</f>
        <v>0</v>
      </c>
      <c r="DB44" s="19"/>
      <c r="DC44" s="34">
        <f t="shared" si="11"/>
        <v>0</v>
      </c>
      <c r="DD44" s="34">
        <f t="shared" si="12"/>
        <v>0</v>
      </c>
      <c r="DE44" s="34">
        <f t="shared" si="13"/>
        <v>0</v>
      </c>
      <c r="DF44" s="34">
        <f t="shared" si="14"/>
        <v>0</v>
      </c>
      <c r="DG44" s="34">
        <f t="shared" si="15"/>
        <v>0</v>
      </c>
    </row>
    <row r="45" spans="1:111">
      <c r="A45" s="20" t="s">
        <v>70</v>
      </c>
      <c r="B45" s="107">
        <v>1971</v>
      </c>
      <c r="C45" s="22" t="s">
        <v>33</v>
      </c>
      <c r="D45" s="10"/>
      <c r="E45" s="7">
        <f>D45*1.2</f>
        <v>0</v>
      </c>
      <c r="F45" s="3"/>
      <c r="G45" s="3"/>
      <c r="H45" s="3"/>
      <c r="I45" s="3"/>
      <c r="J45" s="3"/>
      <c r="K45" s="11">
        <f>SUM(D45:J45)-D45</f>
        <v>0</v>
      </c>
      <c r="L45" s="10"/>
      <c r="M45" s="7">
        <f>L45*1.2</f>
        <v>0</v>
      </c>
      <c r="N45" s="3"/>
      <c r="O45" s="3"/>
      <c r="P45" s="3"/>
      <c r="Q45" s="3"/>
      <c r="R45" s="3"/>
      <c r="S45" s="11">
        <f>SUM(L45:R45)-L45</f>
        <v>0</v>
      </c>
      <c r="T45" s="10"/>
      <c r="U45" s="7">
        <f>T45*1</f>
        <v>0</v>
      </c>
      <c r="V45" s="3"/>
      <c r="W45" s="3"/>
      <c r="X45" s="3"/>
      <c r="Y45" s="3"/>
      <c r="Z45" s="3"/>
      <c r="AA45" s="11">
        <f>SUM(T45:Z45)-T45</f>
        <v>0</v>
      </c>
      <c r="AB45" s="10"/>
      <c r="AC45" s="7">
        <f>AB45*1</f>
        <v>0</v>
      </c>
      <c r="AD45" s="3"/>
      <c r="AE45" s="3"/>
      <c r="AF45" s="3"/>
      <c r="AG45" s="3"/>
      <c r="AH45" s="3"/>
      <c r="AI45" s="11">
        <f>SUM(AB45:AH45)-AB45</f>
        <v>0</v>
      </c>
      <c r="AJ45" s="10"/>
      <c r="AK45" s="7">
        <f>AJ45*1</f>
        <v>0</v>
      </c>
      <c r="AL45" s="3"/>
      <c r="AM45" s="3"/>
      <c r="AN45" s="3"/>
      <c r="AO45" s="3"/>
      <c r="AP45" s="3"/>
      <c r="AQ45" s="11">
        <f>SUM(AJ45:AP45)-AJ45</f>
        <v>0</v>
      </c>
      <c r="AR45" s="10"/>
      <c r="AS45" s="30">
        <f>AR45*1</f>
        <v>0</v>
      </c>
      <c r="AT45" s="55"/>
      <c r="AU45" s="3"/>
      <c r="AV45" s="3"/>
      <c r="AW45" s="3"/>
      <c r="AX45" s="3"/>
      <c r="AY45" s="11">
        <f>SUM(AR45:AX45)-AR45</f>
        <v>0</v>
      </c>
      <c r="AZ45" s="10"/>
      <c r="BA45" s="30">
        <f>AZ45*1</f>
        <v>0</v>
      </c>
      <c r="BB45" s="55"/>
      <c r="BC45" s="3"/>
      <c r="BD45" s="3"/>
      <c r="BE45" s="3"/>
      <c r="BF45" s="3"/>
      <c r="BG45" s="11">
        <f>SUM(AZ45:BF45)-AZ45</f>
        <v>0</v>
      </c>
      <c r="BH45" s="10"/>
      <c r="BI45" s="30">
        <f>BH45*1</f>
        <v>0</v>
      </c>
      <c r="BJ45" s="3"/>
      <c r="BK45" s="3"/>
      <c r="BL45" s="3"/>
      <c r="BM45" s="3"/>
      <c r="BN45" s="3"/>
      <c r="BO45" s="11">
        <f>SUM(BH45:BN45)-BH45</f>
        <v>0</v>
      </c>
      <c r="BP45" s="10"/>
      <c r="BQ45" s="7">
        <f>BP45*1.2</f>
        <v>0</v>
      </c>
      <c r="BR45" s="3"/>
      <c r="BS45" s="3"/>
      <c r="BT45" s="3"/>
      <c r="BU45" s="3"/>
      <c r="BV45" s="3"/>
      <c r="BW45" s="11">
        <f>SUM(BP45:BV45)-BP45</f>
        <v>0</v>
      </c>
      <c r="BX45" s="2"/>
      <c r="BY45" s="7">
        <f>(BX45)*1.2</f>
        <v>0</v>
      </c>
      <c r="BZ45" s="55"/>
      <c r="CA45" s="3"/>
      <c r="CB45" s="3"/>
      <c r="CC45" s="3"/>
      <c r="CD45" s="5"/>
      <c r="CE45" s="11">
        <f>SUM(BX45:CD45)-BX45</f>
        <v>0</v>
      </c>
      <c r="CF45" s="10"/>
      <c r="CG45" s="7">
        <f>CF45*1.2</f>
        <v>0</v>
      </c>
      <c r="CH45" s="3"/>
      <c r="CI45" s="3"/>
      <c r="CJ45" s="3"/>
      <c r="CK45" s="3"/>
      <c r="CL45" s="3"/>
      <c r="CM45" s="11">
        <f>SUM(CF45:CL45)-CF45</f>
        <v>0</v>
      </c>
      <c r="CN45" s="60">
        <f>AVERAGE(DC45:DG45)</f>
        <v>0</v>
      </c>
      <c r="CO45" s="77">
        <v>25</v>
      </c>
      <c r="CP45" s="2"/>
      <c r="CQ45" s="34">
        <f t="shared" si="104"/>
        <v>0</v>
      </c>
      <c r="CR45" s="34">
        <f t="shared" si="105"/>
        <v>0</v>
      </c>
      <c r="CS45" s="34">
        <f t="shared" si="106"/>
        <v>0</v>
      </c>
      <c r="CT45" s="34">
        <f t="shared" si="107"/>
        <v>0</v>
      </c>
      <c r="CU45" s="34">
        <f t="shared" si="108"/>
        <v>0</v>
      </c>
      <c r="CV45" s="34">
        <f t="shared" si="109"/>
        <v>0</v>
      </c>
      <c r="CW45" s="34">
        <f t="shared" si="110"/>
        <v>0</v>
      </c>
      <c r="CX45" s="34">
        <f t="shared" si="111"/>
        <v>0</v>
      </c>
      <c r="CY45" s="34">
        <f t="shared" si="112"/>
        <v>0</v>
      </c>
      <c r="CZ45" s="34">
        <f t="shared" si="113"/>
        <v>0</v>
      </c>
      <c r="DA45" s="34">
        <f t="shared" si="114"/>
        <v>0</v>
      </c>
      <c r="DB45" s="19"/>
      <c r="DC45" s="34">
        <f t="shared" si="11"/>
        <v>0</v>
      </c>
      <c r="DD45" s="34">
        <f t="shared" si="12"/>
        <v>0</v>
      </c>
      <c r="DE45" s="34">
        <f t="shared" si="13"/>
        <v>0</v>
      </c>
      <c r="DF45" s="34">
        <f t="shared" si="14"/>
        <v>0</v>
      </c>
      <c r="DG45" s="34">
        <f t="shared" si="15"/>
        <v>0</v>
      </c>
    </row>
    <row r="46" spans="1:111">
      <c r="A46" s="20" t="s">
        <v>126</v>
      </c>
      <c r="B46" s="107">
        <v>1974</v>
      </c>
      <c r="C46" s="22" t="s">
        <v>33</v>
      </c>
      <c r="D46" s="10"/>
      <c r="E46" s="7">
        <f>D46*1.2</f>
        <v>0</v>
      </c>
      <c r="F46" s="3"/>
      <c r="G46" s="3"/>
      <c r="H46" s="3"/>
      <c r="I46" s="3"/>
      <c r="J46" s="3"/>
      <c r="K46" s="11">
        <f>SUM(D46:J46)-D46</f>
        <v>0</v>
      </c>
      <c r="L46" s="10"/>
      <c r="M46" s="7">
        <f>L46*1.2</f>
        <v>0</v>
      </c>
      <c r="N46" s="3"/>
      <c r="O46" s="3"/>
      <c r="P46" s="3"/>
      <c r="Q46" s="3"/>
      <c r="R46" s="3"/>
      <c r="S46" s="11">
        <f>SUM(L46:R46)-L46</f>
        <v>0</v>
      </c>
      <c r="T46" s="10"/>
      <c r="U46" s="7">
        <f>T46*1</f>
        <v>0</v>
      </c>
      <c r="V46" s="3"/>
      <c r="W46" s="3"/>
      <c r="X46" s="3"/>
      <c r="Y46" s="3"/>
      <c r="Z46" s="3"/>
      <c r="AA46" s="11">
        <f>SUM(T46:Z46)-T46</f>
        <v>0</v>
      </c>
      <c r="AB46" s="10"/>
      <c r="AC46" s="7">
        <f>AB46*1</f>
        <v>0</v>
      </c>
      <c r="AD46" s="3"/>
      <c r="AE46" s="3"/>
      <c r="AF46" s="3"/>
      <c r="AG46" s="3"/>
      <c r="AH46" s="3"/>
      <c r="AI46" s="11">
        <f>SUM(AB46:AH46)-AB46</f>
        <v>0</v>
      </c>
      <c r="AJ46" s="10"/>
      <c r="AK46" s="7">
        <f>AJ46*1</f>
        <v>0</v>
      </c>
      <c r="AL46" s="3"/>
      <c r="AM46" s="3"/>
      <c r="AN46" s="3"/>
      <c r="AO46" s="3"/>
      <c r="AP46" s="3"/>
      <c r="AQ46" s="11">
        <f>SUM(AJ46:AP46)-AJ46</f>
        <v>0</v>
      </c>
      <c r="AR46" s="10"/>
      <c r="AS46" s="30">
        <f>AR46*1</f>
        <v>0</v>
      </c>
      <c r="AT46" s="55"/>
      <c r="AU46" s="3"/>
      <c r="AV46" s="3"/>
      <c r="AW46" s="3"/>
      <c r="AX46" s="3"/>
      <c r="AY46" s="11">
        <f>SUM(AR46:AX46)-AR46</f>
        <v>0</v>
      </c>
      <c r="AZ46" s="10"/>
      <c r="BA46" s="30">
        <f>AZ46*1</f>
        <v>0</v>
      </c>
      <c r="BB46" s="55"/>
      <c r="BC46" s="3"/>
      <c r="BD46" s="3"/>
      <c r="BE46" s="3"/>
      <c r="BF46" s="3"/>
      <c r="BG46" s="11">
        <f>SUM(AZ46:BF46)-AZ46</f>
        <v>0</v>
      </c>
      <c r="BH46" s="10"/>
      <c r="BI46" s="30">
        <f>BH46*1</f>
        <v>0</v>
      </c>
      <c r="BJ46" s="3"/>
      <c r="BK46" s="3"/>
      <c r="BL46" s="3"/>
      <c r="BM46" s="3"/>
      <c r="BN46" s="3"/>
      <c r="BO46" s="11">
        <f>SUM(BH46:BN46)-BH46</f>
        <v>0</v>
      </c>
      <c r="BP46" s="10"/>
      <c r="BQ46" s="7">
        <f>BP46*1.2</f>
        <v>0</v>
      </c>
      <c r="BR46" s="3"/>
      <c r="BS46" s="3"/>
      <c r="BT46" s="3"/>
      <c r="BU46" s="3"/>
      <c r="BV46" s="3"/>
      <c r="BW46" s="11">
        <f>SUM(BP46:BV46)-BP46</f>
        <v>0</v>
      </c>
      <c r="BX46" s="2"/>
      <c r="BY46" s="7">
        <f>(BX46)*1.2</f>
        <v>0</v>
      </c>
      <c r="BZ46" s="55"/>
      <c r="CA46" s="3"/>
      <c r="CB46" s="3"/>
      <c r="CC46" s="3"/>
      <c r="CD46" s="5"/>
      <c r="CE46" s="11">
        <f>SUM(BX46:CD46)-BX46</f>
        <v>0</v>
      </c>
      <c r="CF46" s="10"/>
      <c r="CG46" s="7">
        <f>CF46*1.2</f>
        <v>0</v>
      </c>
      <c r="CH46" s="3"/>
      <c r="CI46" s="3"/>
      <c r="CJ46" s="3"/>
      <c r="CK46" s="3"/>
      <c r="CL46" s="3"/>
      <c r="CM46" s="11">
        <f>SUM(CF46:CL46)-CF46</f>
        <v>0</v>
      </c>
      <c r="CN46" s="60">
        <f>AVERAGE(DC46:DG46)</f>
        <v>0</v>
      </c>
      <c r="CO46" s="77">
        <v>26</v>
      </c>
      <c r="CP46" s="2"/>
      <c r="CQ46" s="34">
        <f t="shared" ref="CQ46" si="115">K46</f>
        <v>0</v>
      </c>
      <c r="CR46" s="34">
        <f t="shared" ref="CR46" si="116">S46</f>
        <v>0</v>
      </c>
      <c r="CS46" s="34">
        <f t="shared" ref="CS46" si="117">AA46</f>
        <v>0</v>
      </c>
      <c r="CT46" s="34">
        <f t="shared" ref="CT46" si="118">AI46</f>
        <v>0</v>
      </c>
      <c r="CU46" s="34">
        <f t="shared" ref="CU46" si="119">AQ46</f>
        <v>0</v>
      </c>
      <c r="CV46" s="34">
        <f t="shared" ref="CV46" si="120">AY46</f>
        <v>0</v>
      </c>
      <c r="CW46" s="34">
        <f t="shared" ref="CW46" si="121">BG46</f>
        <v>0</v>
      </c>
      <c r="CX46" s="34">
        <f t="shared" ref="CX46" si="122">BO46</f>
        <v>0</v>
      </c>
      <c r="CY46" s="34">
        <f t="shared" ref="CY46" si="123">BW46</f>
        <v>0</v>
      </c>
      <c r="CZ46" s="34">
        <f t="shared" ref="CZ46" si="124">CE46</f>
        <v>0</v>
      </c>
      <c r="DA46" s="34">
        <f t="shared" ref="DA46" si="125">CM46</f>
        <v>0</v>
      </c>
      <c r="DB46" s="19"/>
      <c r="DC46" s="34">
        <f t="shared" si="11"/>
        <v>0</v>
      </c>
      <c r="DD46" s="34">
        <f t="shared" si="12"/>
        <v>0</v>
      </c>
      <c r="DE46" s="34">
        <f t="shared" si="13"/>
        <v>0</v>
      </c>
      <c r="DF46" s="34">
        <f t="shared" si="14"/>
        <v>0</v>
      </c>
      <c r="DG46" s="34">
        <f t="shared" si="15"/>
        <v>0</v>
      </c>
    </row>
    <row r="47" spans="1:111">
      <c r="A47" s="20" t="s">
        <v>42</v>
      </c>
      <c r="B47" s="107">
        <v>1955</v>
      </c>
      <c r="C47" s="22" t="s">
        <v>36</v>
      </c>
      <c r="D47" s="10"/>
      <c r="E47" s="7">
        <f>D47*1.2</f>
        <v>0</v>
      </c>
      <c r="F47" s="3"/>
      <c r="G47" s="3"/>
      <c r="H47" s="3"/>
      <c r="I47" s="3"/>
      <c r="J47" s="3"/>
      <c r="K47" s="11">
        <f>SUM(D47:J47)-D47</f>
        <v>0</v>
      </c>
      <c r="L47" s="10"/>
      <c r="M47" s="7">
        <f>L47*1.2</f>
        <v>0</v>
      </c>
      <c r="N47" s="3"/>
      <c r="O47" s="3"/>
      <c r="P47" s="3"/>
      <c r="Q47" s="3"/>
      <c r="R47" s="3"/>
      <c r="S47" s="11">
        <f>SUM(L47:R47)-L47</f>
        <v>0</v>
      </c>
      <c r="T47" s="10"/>
      <c r="U47" s="7">
        <f>T47*1</f>
        <v>0</v>
      </c>
      <c r="V47" s="3"/>
      <c r="W47" s="3"/>
      <c r="X47" s="3"/>
      <c r="Y47" s="3"/>
      <c r="Z47" s="3"/>
      <c r="AA47" s="11">
        <f>SUM(T47:Z47)-T47</f>
        <v>0</v>
      </c>
      <c r="AB47" s="10"/>
      <c r="AC47" s="7">
        <f>AB47*1</f>
        <v>0</v>
      </c>
      <c r="AD47" s="3"/>
      <c r="AE47" s="3"/>
      <c r="AF47" s="3"/>
      <c r="AG47" s="3"/>
      <c r="AH47" s="3"/>
      <c r="AI47" s="11">
        <f>SUM(AB47:AH47)-AB47</f>
        <v>0</v>
      </c>
      <c r="AJ47" s="10"/>
      <c r="AK47" s="7">
        <f>AJ47*1</f>
        <v>0</v>
      </c>
      <c r="AL47" s="3"/>
      <c r="AM47" s="3"/>
      <c r="AN47" s="3"/>
      <c r="AO47" s="3"/>
      <c r="AP47" s="3"/>
      <c r="AQ47" s="11">
        <f>SUM(AJ47:AP47)-AJ47</f>
        <v>0</v>
      </c>
      <c r="AR47" s="10"/>
      <c r="AS47" s="30">
        <f>AR47*1</f>
        <v>0</v>
      </c>
      <c r="AT47" s="55"/>
      <c r="AU47" s="3"/>
      <c r="AV47" s="3"/>
      <c r="AW47" s="3"/>
      <c r="AX47" s="3"/>
      <c r="AY47" s="11">
        <f>SUM(AR47:AX47)-AR47</f>
        <v>0</v>
      </c>
      <c r="AZ47" s="10"/>
      <c r="BA47" s="30">
        <f>AZ47*1</f>
        <v>0</v>
      </c>
      <c r="BB47" s="55"/>
      <c r="BC47" s="3"/>
      <c r="BD47" s="3"/>
      <c r="BE47" s="3"/>
      <c r="BF47" s="3"/>
      <c r="BG47" s="11">
        <f>SUM(AZ47:BF47)-AZ47</f>
        <v>0</v>
      </c>
      <c r="BH47" s="10"/>
      <c r="BI47" s="30">
        <f>BH47*1</f>
        <v>0</v>
      </c>
      <c r="BJ47" s="3"/>
      <c r="BK47" s="3"/>
      <c r="BL47" s="3"/>
      <c r="BM47" s="3"/>
      <c r="BN47" s="3"/>
      <c r="BO47" s="11">
        <f>SUM(BH47:BN47)-BH47</f>
        <v>0</v>
      </c>
      <c r="BP47" s="10"/>
      <c r="BQ47" s="7">
        <f>BP47*1.2</f>
        <v>0</v>
      </c>
      <c r="BR47" s="3"/>
      <c r="BS47" s="3"/>
      <c r="BT47" s="3"/>
      <c r="BU47" s="3"/>
      <c r="BV47" s="3"/>
      <c r="BW47" s="11">
        <f>SUM(BP47:BV47)-BP47</f>
        <v>0</v>
      </c>
      <c r="BX47" s="2"/>
      <c r="BY47" s="7">
        <f>(BX47)*1.2</f>
        <v>0</v>
      </c>
      <c r="BZ47" s="55"/>
      <c r="CA47" s="3"/>
      <c r="CB47" s="3"/>
      <c r="CC47" s="3"/>
      <c r="CD47" s="5"/>
      <c r="CE47" s="11">
        <f>SUM(BX47:CD47)-BX47</f>
        <v>0</v>
      </c>
      <c r="CF47" s="10"/>
      <c r="CG47" s="7">
        <f>CF47*1.2</f>
        <v>0</v>
      </c>
      <c r="CH47" s="3"/>
      <c r="CI47" s="3"/>
      <c r="CJ47" s="3"/>
      <c r="CK47" s="3"/>
      <c r="CL47" s="3"/>
      <c r="CM47" s="11">
        <f>SUM(CF47:CL47)-CF47</f>
        <v>0</v>
      </c>
      <c r="CN47" s="60">
        <f>AVERAGE(DC47:DG47)</f>
        <v>0</v>
      </c>
      <c r="CO47" s="77">
        <v>27</v>
      </c>
      <c r="CP47" s="2"/>
      <c r="CQ47" s="34">
        <f t="shared" ref="CQ47" si="126">K47</f>
        <v>0</v>
      </c>
      <c r="CR47" s="34">
        <f t="shared" ref="CR47" si="127">S47</f>
        <v>0</v>
      </c>
      <c r="CS47" s="34">
        <f t="shared" ref="CS47" si="128">AA47</f>
        <v>0</v>
      </c>
      <c r="CT47" s="34">
        <f t="shared" ref="CT47" si="129">AI47</f>
        <v>0</v>
      </c>
      <c r="CU47" s="34">
        <f t="shared" ref="CU47" si="130">AQ47</f>
        <v>0</v>
      </c>
      <c r="CV47" s="34">
        <f t="shared" ref="CV47" si="131">AY47</f>
        <v>0</v>
      </c>
      <c r="CW47" s="34">
        <f t="shared" ref="CW47" si="132">BG47</f>
        <v>0</v>
      </c>
      <c r="CX47" s="34">
        <f t="shared" ref="CX47" si="133">BO47</f>
        <v>0</v>
      </c>
      <c r="CY47" s="34">
        <f t="shared" ref="CY47" si="134">BW47</f>
        <v>0</v>
      </c>
      <c r="CZ47" s="34">
        <f t="shared" ref="CZ47" si="135">CE47</f>
        <v>0</v>
      </c>
      <c r="DA47" s="34">
        <f t="shared" ref="DA47" si="136">CM47</f>
        <v>0</v>
      </c>
      <c r="DB47" s="19"/>
      <c r="DC47" s="34">
        <f t="shared" si="11"/>
        <v>0</v>
      </c>
      <c r="DD47" s="34">
        <f t="shared" si="12"/>
        <v>0</v>
      </c>
      <c r="DE47" s="34">
        <f t="shared" si="13"/>
        <v>0</v>
      </c>
      <c r="DF47" s="34">
        <f t="shared" si="14"/>
        <v>0</v>
      </c>
      <c r="DG47" s="34">
        <f t="shared" si="15"/>
        <v>0</v>
      </c>
    </row>
    <row r="48" spans="1:111">
      <c r="A48" s="20" t="s">
        <v>65</v>
      </c>
      <c r="B48" s="107">
        <v>1979</v>
      </c>
      <c r="C48" s="22" t="s">
        <v>33</v>
      </c>
      <c r="D48" s="10"/>
      <c r="E48" s="7">
        <f>D48*1.2</f>
        <v>0</v>
      </c>
      <c r="F48" s="3"/>
      <c r="G48" s="3"/>
      <c r="H48" s="3"/>
      <c r="I48" s="3"/>
      <c r="J48" s="3"/>
      <c r="K48" s="11">
        <f>SUM(D48:J48)-D48</f>
        <v>0</v>
      </c>
      <c r="L48" s="10"/>
      <c r="M48" s="7">
        <f>L48*1.2</f>
        <v>0</v>
      </c>
      <c r="N48" s="3"/>
      <c r="O48" s="3"/>
      <c r="P48" s="3"/>
      <c r="Q48" s="3"/>
      <c r="R48" s="3"/>
      <c r="S48" s="11">
        <f>SUM(L48:R48)-L48</f>
        <v>0</v>
      </c>
      <c r="T48" s="10"/>
      <c r="U48" s="7">
        <f>T48*1</f>
        <v>0</v>
      </c>
      <c r="V48" s="3"/>
      <c r="W48" s="3"/>
      <c r="X48" s="3"/>
      <c r="Y48" s="3"/>
      <c r="Z48" s="3"/>
      <c r="AA48" s="11">
        <f>SUM(T48:Z48)-T48</f>
        <v>0</v>
      </c>
      <c r="AB48" s="10"/>
      <c r="AC48" s="7">
        <f>AB48*1</f>
        <v>0</v>
      </c>
      <c r="AD48" s="3"/>
      <c r="AE48" s="3"/>
      <c r="AF48" s="3"/>
      <c r="AG48" s="3"/>
      <c r="AH48" s="3"/>
      <c r="AI48" s="11">
        <f>SUM(AB48:AH48)-AB48</f>
        <v>0</v>
      </c>
      <c r="AJ48" s="10"/>
      <c r="AK48" s="7">
        <f>AJ48*1</f>
        <v>0</v>
      </c>
      <c r="AL48" s="3"/>
      <c r="AM48" s="3"/>
      <c r="AN48" s="3"/>
      <c r="AO48" s="3"/>
      <c r="AP48" s="3"/>
      <c r="AQ48" s="11">
        <f>SUM(AJ48:AP48)-AJ48</f>
        <v>0</v>
      </c>
      <c r="AR48" s="10"/>
      <c r="AS48" s="30">
        <f>AR48*1</f>
        <v>0</v>
      </c>
      <c r="AT48" s="55"/>
      <c r="AU48" s="3"/>
      <c r="AV48" s="3"/>
      <c r="AW48" s="3"/>
      <c r="AX48" s="3"/>
      <c r="AY48" s="11">
        <f>SUM(AR48:AX48)-AR48</f>
        <v>0</v>
      </c>
      <c r="AZ48" s="10"/>
      <c r="BA48" s="30">
        <f>AZ48*1</f>
        <v>0</v>
      </c>
      <c r="BB48" s="55"/>
      <c r="BC48" s="3"/>
      <c r="BD48" s="3"/>
      <c r="BE48" s="3"/>
      <c r="BF48" s="3"/>
      <c r="BG48" s="11">
        <f>SUM(AZ48:BF48)-AZ48</f>
        <v>0</v>
      </c>
      <c r="BH48" s="10"/>
      <c r="BI48" s="30">
        <f>BH48*1</f>
        <v>0</v>
      </c>
      <c r="BJ48" s="3"/>
      <c r="BK48" s="3"/>
      <c r="BL48" s="3"/>
      <c r="BM48" s="3"/>
      <c r="BN48" s="3"/>
      <c r="BO48" s="11">
        <f>SUM(BH48:BN48)-BH48</f>
        <v>0</v>
      </c>
      <c r="BP48" s="10"/>
      <c r="BQ48" s="7">
        <f>BP48*1.2</f>
        <v>0</v>
      </c>
      <c r="BR48" s="3"/>
      <c r="BS48" s="3"/>
      <c r="BT48" s="3"/>
      <c r="BU48" s="3"/>
      <c r="BV48" s="3"/>
      <c r="BW48" s="11">
        <f>SUM(BP48:BV48)-BP48</f>
        <v>0</v>
      </c>
      <c r="BX48" s="2"/>
      <c r="BY48" s="7">
        <f>(BX48)*1.2</f>
        <v>0</v>
      </c>
      <c r="BZ48" s="55"/>
      <c r="CA48" s="3"/>
      <c r="CB48" s="3"/>
      <c r="CC48" s="3"/>
      <c r="CD48" s="5"/>
      <c r="CE48" s="11">
        <f>SUM(BX48:CD48)-BX48</f>
        <v>0</v>
      </c>
      <c r="CF48" s="10"/>
      <c r="CG48" s="7">
        <f>CF48*1.2</f>
        <v>0</v>
      </c>
      <c r="CH48" s="3"/>
      <c r="CI48" s="3"/>
      <c r="CJ48" s="3"/>
      <c r="CK48" s="3"/>
      <c r="CL48" s="3"/>
      <c r="CM48" s="11">
        <f>SUM(CF48:CL48)-CF48</f>
        <v>0</v>
      </c>
      <c r="CN48" s="60">
        <f>AVERAGE(DC48:DG48)</f>
        <v>0</v>
      </c>
      <c r="CO48" s="77">
        <v>28</v>
      </c>
      <c r="CP48" s="2"/>
      <c r="CQ48" s="34">
        <f t="shared" ref="CQ48" si="137">K48</f>
        <v>0</v>
      </c>
      <c r="CR48" s="34">
        <f t="shared" ref="CR48" si="138">S48</f>
        <v>0</v>
      </c>
      <c r="CS48" s="34">
        <f t="shared" ref="CS48" si="139">AA48</f>
        <v>0</v>
      </c>
      <c r="CT48" s="34">
        <f t="shared" ref="CT48" si="140">AI48</f>
        <v>0</v>
      </c>
      <c r="CU48" s="34">
        <f t="shared" ref="CU48" si="141">AQ48</f>
        <v>0</v>
      </c>
      <c r="CV48" s="34">
        <f t="shared" ref="CV48" si="142">AY48</f>
        <v>0</v>
      </c>
      <c r="CW48" s="34">
        <f t="shared" ref="CW48" si="143">BG48</f>
        <v>0</v>
      </c>
      <c r="CX48" s="34">
        <f t="shared" ref="CX48" si="144">BO48</f>
        <v>0</v>
      </c>
      <c r="CY48" s="34">
        <f t="shared" ref="CY48" si="145">BW48</f>
        <v>0</v>
      </c>
      <c r="CZ48" s="34">
        <f t="shared" ref="CZ48" si="146">CE48</f>
        <v>0</v>
      </c>
      <c r="DA48" s="34">
        <f t="shared" ref="DA48" si="147">CM48</f>
        <v>0</v>
      </c>
      <c r="DB48" s="19"/>
      <c r="DC48" s="34">
        <f t="shared" si="11"/>
        <v>0</v>
      </c>
      <c r="DD48" s="34">
        <f t="shared" si="12"/>
        <v>0</v>
      </c>
      <c r="DE48" s="34">
        <f t="shared" si="13"/>
        <v>0</v>
      </c>
      <c r="DF48" s="34">
        <f t="shared" si="14"/>
        <v>0</v>
      </c>
      <c r="DG48" s="34">
        <f t="shared" si="15"/>
        <v>0</v>
      </c>
    </row>
    <row r="49" spans="1:112">
      <c r="A49" s="69" t="s">
        <v>124</v>
      </c>
      <c r="B49" s="112"/>
      <c r="C49" s="62"/>
      <c r="D49" s="62"/>
      <c r="E49" s="62"/>
      <c r="F49" s="62"/>
      <c r="G49" s="62"/>
      <c r="H49" s="62"/>
      <c r="I49" s="62"/>
      <c r="J49" s="62"/>
      <c r="K49" s="62"/>
      <c r="L49" s="2"/>
      <c r="M49" s="19"/>
      <c r="N49" s="2"/>
      <c r="O49" s="2"/>
      <c r="P49" s="2"/>
      <c r="Q49" s="2"/>
      <c r="R49" s="2"/>
      <c r="S49" s="19"/>
      <c r="T49" s="2"/>
      <c r="U49" s="19"/>
      <c r="V49" s="2"/>
      <c r="W49" s="2"/>
      <c r="X49" s="2"/>
      <c r="Y49" s="2"/>
      <c r="Z49" s="2"/>
      <c r="AA49" s="19"/>
      <c r="AB49" s="2"/>
      <c r="AC49" s="19"/>
      <c r="AD49" s="2"/>
      <c r="AE49" s="2"/>
      <c r="AF49" s="2"/>
      <c r="AG49" s="2"/>
      <c r="AH49" s="2"/>
      <c r="AI49" s="19"/>
      <c r="AJ49" s="2"/>
      <c r="AK49" s="19"/>
      <c r="AL49" s="2"/>
      <c r="AM49" s="2"/>
      <c r="AN49" s="2"/>
      <c r="AO49" s="2"/>
      <c r="AP49" s="2"/>
      <c r="AQ49" s="19"/>
      <c r="AR49" s="2"/>
      <c r="AS49" s="41"/>
      <c r="AT49" s="2"/>
      <c r="AU49" s="2"/>
      <c r="AV49" s="2"/>
      <c r="AW49" s="2"/>
      <c r="AX49" s="2"/>
      <c r="AY49" s="19"/>
      <c r="AZ49" s="2"/>
      <c r="BA49" s="19"/>
      <c r="BB49" s="2"/>
      <c r="BC49" s="2"/>
      <c r="BD49" s="2"/>
      <c r="BE49" s="2"/>
      <c r="BF49" s="2"/>
      <c r="BG49" s="19"/>
      <c r="BH49" s="2"/>
      <c r="BI49" s="41"/>
      <c r="BJ49" s="2"/>
      <c r="BK49" s="2"/>
      <c r="BL49" s="2"/>
      <c r="BM49" s="2"/>
      <c r="BN49" s="2"/>
      <c r="BO49" s="19"/>
      <c r="BP49" s="2"/>
      <c r="BQ49" s="19"/>
      <c r="BR49" s="2"/>
      <c r="BS49" s="2"/>
      <c r="BT49" s="2"/>
      <c r="BU49" s="2"/>
      <c r="BV49" s="2"/>
      <c r="BW49" s="19"/>
      <c r="BX49" s="2"/>
      <c r="BY49" s="19"/>
      <c r="BZ49" s="2"/>
      <c r="CA49" s="2"/>
      <c r="CB49" s="2"/>
      <c r="CC49" s="2"/>
      <c r="CD49" s="2"/>
      <c r="CE49" s="19"/>
      <c r="CF49" s="2"/>
      <c r="CG49" s="19"/>
      <c r="CH49" s="2"/>
      <c r="CI49" s="2"/>
      <c r="CJ49" s="2"/>
      <c r="CK49" s="2"/>
      <c r="CL49" s="2"/>
      <c r="CM49" s="19"/>
      <c r="CN49" s="63"/>
      <c r="CO49" s="2"/>
      <c r="CP49" s="2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19"/>
      <c r="DC49" s="41"/>
      <c r="DD49" s="41"/>
      <c r="DE49" s="41"/>
      <c r="DF49" s="41"/>
      <c r="DG49" s="41"/>
      <c r="DH49" s="2"/>
    </row>
    <row r="50" spans="1:11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2"/>
      <c r="M50" s="19"/>
      <c r="N50" s="2"/>
      <c r="O50" s="2"/>
      <c r="P50" s="2"/>
      <c r="Q50" s="2"/>
      <c r="R50" s="2"/>
      <c r="S50" s="19"/>
      <c r="T50" s="2"/>
      <c r="U50" s="19"/>
      <c r="V50" s="2"/>
      <c r="W50" s="2"/>
      <c r="X50" s="2"/>
      <c r="Y50" s="2"/>
      <c r="Z50" s="2"/>
      <c r="AA50" s="19"/>
      <c r="AB50" s="2"/>
      <c r="AC50" s="19"/>
      <c r="AD50" s="2"/>
      <c r="AE50" s="2"/>
      <c r="AF50" s="2"/>
      <c r="AG50" s="2"/>
      <c r="AH50" s="2"/>
      <c r="AI50" s="19"/>
      <c r="AJ50" s="2"/>
      <c r="AK50" s="19"/>
      <c r="AL50" s="2"/>
      <c r="AM50" s="2"/>
      <c r="AN50" s="2"/>
      <c r="AO50" s="2"/>
      <c r="AP50" s="2"/>
      <c r="AQ50" s="19"/>
      <c r="AR50" s="2"/>
      <c r="AS50" s="41"/>
      <c r="AT50" s="2"/>
      <c r="AU50" s="2"/>
      <c r="AV50" s="2"/>
      <c r="AW50" s="2"/>
      <c r="AX50" s="2"/>
      <c r="AY50" s="19"/>
      <c r="AZ50" s="2"/>
      <c r="BA50" s="19"/>
      <c r="BB50" s="2"/>
      <c r="BC50" s="2"/>
      <c r="BD50" s="2"/>
      <c r="BE50" s="2"/>
      <c r="BF50" s="2"/>
      <c r="BG50" s="19"/>
      <c r="BH50" s="2"/>
      <c r="BI50" s="41"/>
      <c r="BJ50" s="2"/>
      <c r="BK50" s="2"/>
      <c r="BL50" s="2"/>
      <c r="BM50" s="2"/>
      <c r="BN50" s="2"/>
      <c r="BO50" s="19"/>
      <c r="BP50" s="2"/>
      <c r="BQ50" s="19"/>
      <c r="BR50" s="2"/>
      <c r="BS50" s="2"/>
      <c r="BT50" s="2"/>
      <c r="BU50" s="2"/>
      <c r="BV50" s="2"/>
      <c r="BW50" s="19"/>
      <c r="BX50" s="2"/>
      <c r="BY50" s="19"/>
      <c r="BZ50" s="2"/>
      <c r="CA50" s="2"/>
      <c r="CB50" s="2"/>
      <c r="CC50" s="2"/>
      <c r="CD50" s="2"/>
      <c r="CE50" s="19"/>
      <c r="CF50" s="2"/>
      <c r="CG50" s="19"/>
      <c r="CH50" s="2"/>
      <c r="CI50" s="2"/>
      <c r="CJ50" s="2"/>
      <c r="CK50" s="2"/>
      <c r="CL50" s="2"/>
      <c r="CM50" s="19"/>
      <c r="CN50" s="63"/>
      <c r="CO50" s="2"/>
      <c r="CP50" s="2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19"/>
      <c r="DC50" s="41"/>
      <c r="DD50" s="41"/>
      <c r="DE50" s="41"/>
      <c r="DF50" s="41"/>
      <c r="DG50" s="41"/>
      <c r="DH50" s="2"/>
    </row>
    <row r="51" spans="1:112">
      <c r="A51" s="37"/>
      <c r="B51" s="113"/>
      <c r="C51" s="64"/>
      <c r="D51" s="64"/>
      <c r="E51" s="64"/>
      <c r="F51" s="64"/>
      <c r="G51" s="64"/>
      <c r="H51" s="64"/>
      <c r="I51" s="64"/>
      <c r="J51" s="64"/>
      <c r="K51" s="64"/>
      <c r="L51" s="2"/>
      <c r="M51" s="19"/>
      <c r="N51" s="2"/>
      <c r="O51" s="2"/>
      <c r="P51" s="2"/>
      <c r="Q51" s="2"/>
      <c r="R51" s="2"/>
      <c r="S51" s="19"/>
      <c r="T51" s="2"/>
      <c r="U51" s="19"/>
      <c r="V51" s="2"/>
      <c r="W51" s="2"/>
      <c r="X51" s="2"/>
      <c r="Y51" s="2"/>
      <c r="Z51" s="2"/>
      <c r="AA51" s="19"/>
      <c r="AB51" s="2"/>
      <c r="AC51" s="19"/>
      <c r="AD51" s="2"/>
      <c r="AE51" s="2"/>
      <c r="AF51" s="2"/>
      <c r="AG51" s="2"/>
      <c r="AH51" s="2"/>
      <c r="AI51" s="19"/>
      <c r="AJ51" s="2"/>
      <c r="AK51" s="19"/>
      <c r="AL51" s="2"/>
      <c r="AM51" s="2"/>
      <c r="AN51" s="2"/>
      <c r="AO51" s="2"/>
      <c r="AP51" s="2"/>
      <c r="AQ51" s="19"/>
      <c r="AR51" s="2"/>
      <c r="AS51" s="41"/>
      <c r="AT51" s="2"/>
      <c r="AU51" s="2"/>
      <c r="AV51" s="2"/>
      <c r="AW51" s="2"/>
      <c r="AX51" s="2"/>
      <c r="AY51" s="19"/>
      <c r="AZ51" s="2"/>
      <c r="BA51" s="19"/>
      <c r="BB51" s="2"/>
      <c r="BC51" s="2"/>
      <c r="BD51" s="2"/>
      <c r="BE51" s="2"/>
      <c r="BF51" s="2"/>
      <c r="BG51" s="19"/>
      <c r="BH51" s="2"/>
      <c r="BI51" s="41"/>
      <c r="BJ51" s="2"/>
      <c r="BK51" s="2"/>
      <c r="BL51" s="2"/>
      <c r="BM51" s="2"/>
      <c r="BN51" s="2"/>
      <c r="BO51" s="19"/>
      <c r="BP51" s="2"/>
      <c r="BQ51" s="19"/>
      <c r="BR51" s="2"/>
      <c r="BS51" s="2"/>
      <c r="BT51" s="2"/>
      <c r="BU51" s="2"/>
      <c r="BV51" s="2"/>
      <c r="BW51" s="19"/>
      <c r="BX51" s="2"/>
      <c r="BY51" s="19"/>
      <c r="BZ51" s="2"/>
      <c r="CA51" s="2"/>
      <c r="CB51" s="2"/>
      <c r="CC51" s="2"/>
      <c r="CD51" s="2"/>
      <c r="CE51" s="19"/>
      <c r="CF51" s="2"/>
      <c r="CG51" s="19"/>
      <c r="CH51" s="2"/>
      <c r="CI51" s="2"/>
      <c r="CJ51" s="2"/>
      <c r="CK51" s="2"/>
      <c r="CL51" s="2"/>
      <c r="CM51" s="19"/>
      <c r="CN51" s="63"/>
      <c r="CO51" s="2"/>
      <c r="CP51" s="2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19"/>
      <c r="DC51" s="41"/>
      <c r="DD51" s="41"/>
      <c r="DE51" s="41"/>
      <c r="DF51" s="41"/>
      <c r="DG51" s="41"/>
      <c r="DH51" s="2"/>
    </row>
    <row r="52" spans="1:112">
      <c r="A52" s="15"/>
      <c r="B52" s="58"/>
      <c r="C52" s="15"/>
      <c r="D52" s="15"/>
      <c r="E52" s="15"/>
      <c r="F52" s="15"/>
      <c r="G52" s="15"/>
      <c r="H52" s="15"/>
      <c r="I52" s="15"/>
      <c r="J52" s="15"/>
      <c r="K52" s="15"/>
      <c r="L52" s="2"/>
      <c r="M52" s="19"/>
      <c r="N52" s="2"/>
      <c r="O52" s="2"/>
      <c r="P52" s="2"/>
      <c r="Q52" s="2"/>
      <c r="R52" s="2"/>
      <c r="S52" s="19"/>
      <c r="T52" s="2"/>
      <c r="U52" s="19"/>
      <c r="V52" s="2"/>
      <c r="W52" s="2"/>
      <c r="X52" s="2"/>
      <c r="Y52" s="2"/>
      <c r="Z52" s="2"/>
      <c r="AA52" s="19"/>
      <c r="AB52" s="2"/>
      <c r="AC52" s="19"/>
      <c r="AD52" s="2"/>
      <c r="AE52" s="2"/>
      <c r="AF52" s="2"/>
      <c r="AG52" s="2"/>
      <c r="AH52" s="2"/>
      <c r="AI52" s="19"/>
      <c r="AJ52" s="2"/>
      <c r="AK52" s="19"/>
      <c r="AL52" s="2"/>
      <c r="AM52" s="2"/>
      <c r="AN52" s="2"/>
      <c r="AO52" s="2"/>
      <c r="AP52" s="2"/>
      <c r="AQ52" s="19"/>
      <c r="AR52" s="2"/>
      <c r="AS52" s="41"/>
      <c r="AT52" s="2"/>
      <c r="AU52" s="2"/>
      <c r="AV52" s="2"/>
      <c r="AW52" s="2"/>
      <c r="AX52" s="2"/>
      <c r="AY52" s="19"/>
      <c r="AZ52" s="2"/>
      <c r="BA52" s="19"/>
      <c r="BB52" s="2"/>
      <c r="BC52" s="2"/>
      <c r="BD52" s="2"/>
      <c r="BE52" s="2"/>
      <c r="BF52" s="2"/>
      <c r="BG52" s="19"/>
      <c r="BH52" s="2"/>
      <c r="BI52" s="41"/>
      <c r="BJ52" s="2"/>
      <c r="BK52" s="2"/>
      <c r="BL52" s="2"/>
      <c r="BM52" s="2"/>
      <c r="BN52" s="2"/>
      <c r="BO52" s="19"/>
      <c r="BP52" s="2"/>
      <c r="BQ52" s="19"/>
      <c r="BR52" s="2"/>
      <c r="BS52" s="2"/>
      <c r="BT52" s="2"/>
      <c r="BU52" s="2"/>
      <c r="BV52" s="2"/>
      <c r="BW52" s="19"/>
      <c r="BX52" s="2"/>
      <c r="BY52" s="19"/>
      <c r="BZ52" s="2"/>
      <c r="CA52" s="2"/>
      <c r="CB52" s="2"/>
      <c r="CC52" s="2"/>
      <c r="CD52" s="2"/>
      <c r="CE52" s="19"/>
      <c r="CF52" s="2"/>
      <c r="CG52" s="19"/>
      <c r="CH52" s="2"/>
      <c r="CI52" s="2"/>
      <c r="CJ52" s="2"/>
      <c r="CK52" s="2"/>
      <c r="CL52" s="2"/>
      <c r="CM52" s="19"/>
      <c r="CN52" s="63"/>
      <c r="CO52" s="2"/>
      <c r="CP52" s="2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19"/>
      <c r="DC52" s="41"/>
      <c r="DD52" s="41"/>
      <c r="DE52" s="41"/>
      <c r="DF52" s="41"/>
      <c r="DG52" s="41"/>
      <c r="DH52" s="2"/>
    </row>
    <row r="53" spans="1:112">
      <c r="A53" s="15"/>
      <c r="B53" s="58"/>
      <c r="C53" s="15"/>
      <c r="D53" s="15"/>
      <c r="E53" s="15"/>
      <c r="F53" s="15"/>
      <c r="G53" s="15"/>
      <c r="H53" s="15"/>
      <c r="I53" s="15"/>
      <c r="J53" s="15"/>
      <c r="K53" s="15"/>
      <c r="L53" s="2"/>
      <c r="M53" s="19"/>
      <c r="N53" s="2"/>
      <c r="O53" s="2"/>
      <c r="P53" s="2"/>
      <c r="Q53" s="2"/>
      <c r="R53" s="2"/>
      <c r="S53" s="19"/>
      <c r="T53" s="2"/>
      <c r="U53" s="19"/>
      <c r="V53" s="2"/>
      <c r="W53" s="2"/>
      <c r="X53" s="2"/>
      <c r="Y53" s="2"/>
      <c r="Z53" s="2"/>
      <c r="AA53" s="19"/>
      <c r="AB53" s="2"/>
      <c r="AC53" s="19"/>
      <c r="AD53" s="2"/>
      <c r="AE53" s="2"/>
      <c r="AF53" s="2"/>
      <c r="AG53" s="2"/>
      <c r="AH53" s="2"/>
      <c r="AI53" s="19"/>
      <c r="AJ53" s="2"/>
      <c r="AK53" s="19"/>
      <c r="AL53" s="2"/>
      <c r="AM53" s="2"/>
      <c r="AN53" s="2"/>
      <c r="AO53" s="2"/>
      <c r="AP53" s="2"/>
      <c r="AQ53" s="19"/>
      <c r="AR53" s="2"/>
      <c r="AS53" s="41"/>
      <c r="AT53" s="2"/>
      <c r="AU53" s="2"/>
      <c r="AV53" s="2"/>
      <c r="AW53" s="2"/>
      <c r="AX53" s="2"/>
      <c r="AY53" s="19"/>
      <c r="AZ53" s="2"/>
      <c r="BA53" s="19"/>
      <c r="BB53" s="2"/>
      <c r="BC53" s="2"/>
      <c r="BD53" s="2"/>
      <c r="BE53" s="2"/>
      <c r="BF53" s="2"/>
      <c r="BG53" s="19"/>
      <c r="BH53" s="2"/>
      <c r="BI53" s="41"/>
      <c r="BJ53" s="2"/>
      <c r="BK53" s="2"/>
      <c r="BL53" s="2"/>
      <c r="BM53" s="2"/>
      <c r="BN53" s="2"/>
      <c r="BO53" s="19"/>
      <c r="BP53" s="2"/>
      <c r="BQ53" s="19"/>
      <c r="BR53" s="2"/>
      <c r="BS53" s="2"/>
      <c r="BT53" s="2"/>
      <c r="BU53" s="2"/>
      <c r="BV53" s="2"/>
      <c r="BW53" s="19"/>
      <c r="BX53" s="2"/>
      <c r="BY53" s="19"/>
      <c r="BZ53" s="2"/>
      <c r="CA53" s="2"/>
      <c r="CB53" s="2"/>
      <c r="CC53" s="2"/>
      <c r="CD53" s="2"/>
      <c r="CE53" s="19"/>
      <c r="CF53" s="2"/>
      <c r="CG53" s="19"/>
      <c r="CH53" s="2"/>
      <c r="CI53" s="2"/>
      <c r="CJ53" s="2"/>
      <c r="CK53" s="2"/>
      <c r="CL53" s="2"/>
      <c r="CM53" s="19"/>
      <c r="CN53" s="63"/>
      <c r="CO53" s="2"/>
      <c r="CP53" s="2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19"/>
      <c r="DC53" s="41"/>
      <c r="DD53" s="41"/>
      <c r="DE53" s="41"/>
      <c r="DF53" s="41"/>
      <c r="DG53" s="41"/>
      <c r="DH53" s="2"/>
    </row>
    <row r="54" spans="1:112">
      <c r="A54" s="15"/>
      <c r="B54" s="58"/>
      <c r="C54" s="15"/>
      <c r="D54" s="15"/>
      <c r="E54" s="15"/>
      <c r="F54" s="15"/>
      <c r="G54" s="15"/>
      <c r="H54" s="15"/>
      <c r="I54" s="15"/>
      <c r="J54" s="15"/>
      <c r="K54" s="15"/>
      <c r="L54" s="2"/>
      <c r="M54" s="19"/>
      <c r="N54" s="2"/>
      <c r="O54" s="2"/>
      <c r="P54" s="2"/>
      <c r="Q54" s="2"/>
      <c r="R54" s="2"/>
      <c r="S54" s="19"/>
      <c r="T54" s="2"/>
      <c r="U54" s="19"/>
      <c r="V54" s="2"/>
      <c r="W54" s="2"/>
      <c r="X54" s="2"/>
      <c r="Y54" s="2"/>
      <c r="Z54" s="2"/>
      <c r="AA54" s="19"/>
      <c r="AB54" s="2"/>
      <c r="AC54" s="19"/>
      <c r="AD54" s="2"/>
      <c r="AE54" s="2"/>
      <c r="AF54" s="2"/>
      <c r="AG54" s="2"/>
      <c r="AH54" s="2"/>
      <c r="AI54" s="19"/>
      <c r="AJ54" s="2"/>
      <c r="AK54" s="19"/>
      <c r="AL54" s="2"/>
      <c r="AM54" s="2"/>
      <c r="AN54" s="2"/>
      <c r="AO54" s="2"/>
      <c r="AP54" s="2"/>
      <c r="AQ54" s="19"/>
      <c r="AR54" s="2"/>
      <c r="AS54" s="41"/>
      <c r="AT54" s="2"/>
      <c r="AU54" s="2"/>
      <c r="AV54" s="2"/>
      <c r="AW54" s="2"/>
      <c r="AX54" s="2"/>
      <c r="AY54" s="19"/>
      <c r="AZ54" s="2"/>
      <c r="BA54" s="19"/>
      <c r="BB54" s="2"/>
      <c r="BC54" s="2"/>
      <c r="BD54" s="2"/>
      <c r="BE54" s="2"/>
      <c r="BF54" s="2"/>
      <c r="BG54" s="19"/>
      <c r="BH54" s="2"/>
      <c r="BI54" s="41"/>
      <c r="BJ54" s="2"/>
      <c r="BK54" s="2"/>
      <c r="BL54" s="2"/>
      <c r="BM54" s="2"/>
      <c r="BN54" s="2"/>
      <c r="BO54" s="19"/>
      <c r="BP54" s="2"/>
      <c r="BQ54" s="19"/>
      <c r="BR54" s="2"/>
      <c r="BS54" s="2"/>
      <c r="BT54" s="2"/>
      <c r="BU54" s="2"/>
      <c r="BV54" s="2"/>
      <c r="BW54" s="19"/>
      <c r="BX54" s="2"/>
      <c r="BY54" s="19"/>
      <c r="BZ54" s="2"/>
      <c r="CA54" s="2"/>
      <c r="CB54" s="2"/>
      <c r="CC54" s="2"/>
      <c r="CD54" s="2"/>
      <c r="CE54" s="19"/>
      <c r="CF54" s="2"/>
      <c r="CG54" s="19"/>
      <c r="CH54" s="2"/>
      <c r="CI54" s="2"/>
      <c r="CJ54" s="2"/>
      <c r="CK54" s="2"/>
      <c r="CL54" s="2"/>
      <c r="CM54" s="19"/>
      <c r="CN54" s="63"/>
      <c r="CO54" s="2"/>
      <c r="CP54" s="2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19"/>
      <c r="DC54" s="41"/>
      <c r="DD54" s="41"/>
      <c r="DE54" s="41"/>
      <c r="DF54" s="41"/>
      <c r="DG54" s="41"/>
      <c r="DH54" s="2"/>
    </row>
    <row r="55" spans="1:112">
      <c r="A55" s="15"/>
      <c r="B55" s="58"/>
      <c r="C55" s="15"/>
      <c r="D55" s="15"/>
      <c r="E55" s="15"/>
      <c r="F55" s="15"/>
      <c r="G55" s="15"/>
      <c r="H55" s="15"/>
      <c r="I55" s="15"/>
      <c r="J55" s="15"/>
      <c r="K55" s="15"/>
      <c r="L55" s="2"/>
      <c r="M55" s="19"/>
      <c r="N55" s="2"/>
      <c r="O55" s="2"/>
      <c r="P55" s="2"/>
      <c r="Q55" s="2"/>
      <c r="R55" s="2"/>
      <c r="S55" s="19"/>
      <c r="T55" s="2"/>
      <c r="U55" s="19"/>
      <c r="V55" s="2"/>
      <c r="W55" s="2"/>
      <c r="X55" s="2"/>
      <c r="Y55" s="2"/>
      <c r="Z55" s="2"/>
      <c r="AA55" s="19"/>
      <c r="AB55" s="2"/>
      <c r="AC55" s="19"/>
      <c r="AD55" s="2"/>
      <c r="AE55" s="2"/>
      <c r="AF55" s="2"/>
      <c r="AG55" s="2"/>
      <c r="AH55" s="2"/>
      <c r="AI55" s="19"/>
      <c r="AJ55" s="2"/>
      <c r="AK55" s="19"/>
      <c r="AL55" s="2"/>
      <c r="AM55" s="2"/>
      <c r="AN55" s="2"/>
      <c r="AO55" s="2"/>
      <c r="AP55" s="2"/>
      <c r="AQ55" s="19"/>
      <c r="AR55" s="2"/>
      <c r="AS55" s="41"/>
      <c r="AT55" s="2"/>
      <c r="AU55" s="2"/>
      <c r="AV55" s="2"/>
      <c r="AW55" s="2"/>
      <c r="AX55" s="2"/>
      <c r="AY55" s="19"/>
      <c r="AZ55" s="2"/>
      <c r="BA55" s="19"/>
      <c r="BB55" s="2"/>
      <c r="BC55" s="2"/>
      <c r="BD55" s="2"/>
      <c r="BE55" s="2"/>
      <c r="BF55" s="2"/>
      <c r="BG55" s="19"/>
      <c r="BH55" s="2"/>
      <c r="BI55" s="41"/>
      <c r="BJ55" s="2"/>
      <c r="BK55" s="2"/>
      <c r="BL55" s="2"/>
      <c r="BM55" s="2"/>
      <c r="BN55" s="2"/>
      <c r="BO55" s="19"/>
      <c r="BP55" s="2"/>
      <c r="BQ55" s="19"/>
      <c r="BR55" s="2"/>
      <c r="BS55" s="2"/>
      <c r="BT55" s="2"/>
      <c r="BU55" s="2"/>
      <c r="BV55" s="2"/>
      <c r="BW55" s="19"/>
      <c r="BX55" s="2"/>
      <c r="BY55" s="19"/>
      <c r="BZ55" s="2"/>
      <c r="CA55" s="2"/>
      <c r="CB55" s="2"/>
      <c r="CC55" s="2"/>
      <c r="CD55" s="2"/>
      <c r="CE55" s="19"/>
      <c r="CF55" s="2"/>
      <c r="CG55" s="19"/>
      <c r="CH55" s="2"/>
      <c r="CI55" s="2"/>
      <c r="CJ55" s="2"/>
      <c r="CK55" s="2"/>
      <c r="CL55" s="2"/>
      <c r="CM55" s="19"/>
      <c r="CN55" s="63"/>
      <c r="CO55" s="2"/>
      <c r="CP55" s="2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19"/>
      <c r="DC55" s="41"/>
      <c r="DD55" s="41"/>
      <c r="DE55" s="41"/>
      <c r="DF55" s="41"/>
      <c r="DG55" s="41"/>
      <c r="DH55" s="2"/>
    </row>
    <row r="56" spans="1:112">
      <c r="A56" s="15"/>
      <c r="B56" s="58"/>
      <c r="C56" s="15"/>
      <c r="D56" s="15"/>
      <c r="E56" s="15"/>
      <c r="F56" s="15"/>
      <c r="G56" s="15"/>
      <c r="H56" s="15"/>
      <c r="I56" s="15"/>
      <c r="J56" s="15"/>
      <c r="K56" s="15"/>
      <c r="L56" s="2"/>
      <c r="M56" s="19"/>
      <c r="N56" s="2"/>
      <c r="O56" s="2"/>
      <c r="P56" s="2"/>
      <c r="Q56" s="2"/>
      <c r="R56" s="2"/>
      <c r="S56" s="19"/>
      <c r="T56" s="2"/>
      <c r="U56" s="19"/>
      <c r="V56" s="2"/>
      <c r="W56" s="2"/>
      <c r="X56" s="2"/>
      <c r="Y56" s="2"/>
      <c r="Z56" s="2"/>
      <c r="AA56" s="19"/>
      <c r="AB56" s="2"/>
      <c r="AC56" s="19"/>
      <c r="AD56" s="2"/>
      <c r="AE56" s="2"/>
      <c r="AF56" s="2"/>
      <c r="AG56" s="2"/>
      <c r="AH56" s="2"/>
      <c r="AI56" s="19"/>
      <c r="AJ56" s="2"/>
      <c r="AK56" s="19"/>
      <c r="AL56" s="2"/>
      <c r="AM56" s="2"/>
      <c r="AN56" s="2"/>
      <c r="AO56" s="2"/>
      <c r="AP56" s="2"/>
      <c r="AQ56" s="19"/>
      <c r="AR56" s="2"/>
      <c r="AS56" s="41"/>
      <c r="AT56" s="2"/>
      <c r="AU56" s="2"/>
      <c r="AV56" s="2"/>
      <c r="AW56" s="2"/>
      <c r="AX56" s="2"/>
      <c r="AY56" s="19"/>
      <c r="AZ56" s="2"/>
      <c r="BA56" s="19"/>
      <c r="BB56" s="2"/>
      <c r="BC56" s="2"/>
      <c r="BD56" s="2"/>
      <c r="BE56" s="2"/>
      <c r="BF56" s="2"/>
      <c r="BG56" s="19"/>
      <c r="BH56" s="2"/>
      <c r="BI56" s="41"/>
      <c r="BJ56" s="2"/>
      <c r="BK56" s="2"/>
      <c r="BL56" s="2"/>
      <c r="BM56" s="2"/>
      <c r="BN56" s="2"/>
      <c r="BO56" s="19"/>
      <c r="BP56" s="2"/>
      <c r="BQ56" s="19"/>
      <c r="BR56" s="2"/>
      <c r="BS56" s="2"/>
      <c r="BT56" s="2"/>
      <c r="BU56" s="2"/>
      <c r="BV56" s="2"/>
      <c r="BW56" s="19"/>
      <c r="BX56" s="2"/>
      <c r="BY56" s="19"/>
      <c r="BZ56" s="2"/>
      <c r="CA56" s="2"/>
      <c r="CB56" s="2"/>
      <c r="CC56" s="2"/>
      <c r="CD56" s="2"/>
      <c r="CE56" s="19"/>
      <c r="CF56" s="2"/>
      <c r="CG56" s="19"/>
      <c r="CH56" s="2"/>
      <c r="CI56" s="2"/>
      <c r="CJ56" s="2"/>
      <c r="CK56" s="2"/>
      <c r="CL56" s="2"/>
      <c r="CM56" s="19"/>
      <c r="CN56" s="63"/>
      <c r="CO56" s="2"/>
      <c r="CP56" s="2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19"/>
      <c r="DC56" s="41"/>
      <c r="DD56" s="41"/>
      <c r="DE56" s="41"/>
      <c r="DF56" s="41"/>
      <c r="DG56" s="41"/>
      <c r="DH56" s="2"/>
    </row>
    <row r="57" spans="1:112">
      <c r="A57" s="15"/>
      <c r="B57" s="58"/>
      <c r="C57" s="15"/>
      <c r="D57" s="15"/>
      <c r="E57" s="15"/>
      <c r="F57" s="15"/>
      <c r="G57" s="15"/>
      <c r="H57" s="15"/>
      <c r="I57" s="15"/>
      <c r="J57" s="15"/>
      <c r="K57" s="15"/>
      <c r="L57" s="2"/>
      <c r="M57" s="19"/>
      <c r="N57" s="2"/>
      <c r="O57" s="2"/>
      <c r="P57" s="2"/>
      <c r="Q57" s="2"/>
      <c r="R57" s="2"/>
      <c r="S57" s="19"/>
      <c r="T57" s="2"/>
      <c r="U57" s="19"/>
      <c r="V57" s="2"/>
      <c r="W57" s="2"/>
      <c r="X57" s="2"/>
      <c r="Y57" s="2"/>
      <c r="Z57" s="2"/>
      <c r="AA57" s="19"/>
      <c r="AB57" s="2"/>
      <c r="AC57" s="19"/>
      <c r="AD57" s="2"/>
      <c r="AE57" s="2"/>
      <c r="AF57" s="2"/>
      <c r="AG57" s="2"/>
      <c r="AH57" s="2"/>
      <c r="AI57" s="19"/>
      <c r="AJ57" s="2"/>
      <c r="AK57" s="19"/>
      <c r="AL57" s="2"/>
      <c r="AM57" s="2"/>
      <c r="AN57" s="2"/>
      <c r="AO57" s="2"/>
      <c r="AP57" s="2"/>
      <c r="AQ57" s="19"/>
      <c r="AR57" s="2"/>
      <c r="AS57" s="41"/>
      <c r="AT57" s="2"/>
      <c r="AU57" s="2"/>
      <c r="AV57" s="2"/>
      <c r="AW57" s="2"/>
      <c r="AX57" s="2"/>
      <c r="AY57" s="19"/>
      <c r="AZ57" s="2"/>
      <c r="BA57" s="19"/>
      <c r="BB57" s="2"/>
      <c r="BC57" s="2"/>
      <c r="BD57" s="2"/>
      <c r="BE57" s="2"/>
      <c r="BF57" s="2"/>
      <c r="BG57" s="19"/>
      <c r="BH57" s="2"/>
      <c r="BI57" s="41"/>
      <c r="BJ57" s="2"/>
      <c r="BK57" s="2"/>
      <c r="BL57" s="2"/>
      <c r="BM57" s="2"/>
      <c r="BN57" s="2"/>
      <c r="BO57" s="19"/>
      <c r="BP57" s="2"/>
      <c r="BQ57" s="19"/>
      <c r="BR57" s="2"/>
      <c r="BS57" s="2"/>
      <c r="BT57" s="2"/>
      <c r="BU57" s="2"/>
      <c r="BV57" s="2"/>
      <c r="BW57" s="19"/>
      <c r="BX57" s="2"/>
      <c r="BY57" s="19"/>
      <c r="BZ57" s="2"/>
      <c r="CA57" s="2"/>
      <c r="CB57" s="2"/>
      <c r="CC57" s="2"/>
      <c r="CD57" s="2"/>
      <c r="CE57" s="19"/>
      <c r="CF57" s="2"/>
      <c r="CG57" s="19"/>
      <c r="CH57" s="2"/>
      <c r="CI57" s="2"/>
      <c r="CJ57" s="2"/>
      <c r="CK57" s="2"/>
      <c r="CL57" s="2"/>
      <c r="CM57" s="19"/>
      <c r="CN57" s="63"/>
      <c r="CO57" s="2"/>
      <c r="CP57" s="2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19"/>
      <c r="DC57" s="41"/>
      <c r="DD57" s="41"/>
      <c r="DE57" s="41"/>
      <c r="DF57" s="41"/>
      <c r="DG57" s="41"/>
      <c r="DH57" s="2"/>
    </row>
    <row r="58" spans="1:112">
      <c r="A58" s="15"/>
      <c r="B58" s="58"/>
      <c r="C58" s="15"/>
      <c r="D58" s="15"/>
      <c r="E58" s="15"/>
      <c r="F58" s="15"/>
      <c r="G58" s="15"/>
      <c r="H58" s="15"/>
      <c r="I58" s="15"/>
      <c r="J58" s="15"/>
      <c r="K58" s="15"/>
      <c r="L58" s="2"/>
      <c r="M58" s="19"/>
      <c r="N58" s="2"/>
      <c r="O58" s="2"/>
      <c r="P58" s="2"/>
      <c r="Q58" s="2"/>
      <c r="R58" s="2"/>
      <c r="S58" s="19"/>
      <c r="T58" s="2"/>
      <c r="U58" s="19"/>
      <c r="V58" s="2"/>
      <c r="W58" s="2"/>
      <c r="X58" s="2"/>
      <c r="Y58" s="2"/>
      <c r="Z58" s="2"/>
      <c r="AA58" s="19"/>
      <c r="AB58" s="2"/>
      <c r="AC58" s="19"/>
      <c r="AD58" s="2"/>
      <c r="AE58" s="2"/>
      <c r="AF58" s="2"/>
      <c r="AG58" s="2"/>
      <c r="AH58" s="2"/>
      <c r="AI58" s="19"/>
      <c r="AJ58" s="2"/>
      <c r="AK58" s="19"/>
      <c r="AL58" s="2"/>
      <c r="AM58" s="2"/>
      <c r="AN58" s="2"/>
      <c r="AO58" s="2"/>
      <c r="AP58" s="2"/>
      <c r="AQ58" s="19"/>
      <c r="AR58" s="2"/>
      <c r="AS58" s="41"/>
      <c r="AT58" s="2"/>
      <c r="AU58" s="2"/>
      <c r="AV58" s="2"/>
      <c r="AW58" s="2"/>
      <c r="AX58" s="2"/>
      <c r="AY58" s="19"/>
      <c r="AZ58" s="2"/>
      <c r="BA58" s="19"/>
      <c r="BB58" s="2"/>
      <c r="BC58" s="2"/>
      <c r="BD58" s="2"/>
      <c r="BE58" s="2"/>
      <c r="BF58" s="2"/>
      <c r="BG58" s="19"/>
      <c r="BH58" s="2"/>
      <c r="BI58" s="41"/>
      <c r="BJ58" s="2"/>
      <c r="BK58" s="2"/>
      <c r="BL58" s="2"/>
      <c r="BM58" s="2"/>
      <c r="BN58" s="2"/>
      <c r="BO58" s="19"/>
      <c r="BP58" s="2"/>
      <c r="BQ58" s="19"/>
      <c r="BR58" s="2"/>
      <c r="BS58" s="2"/>
      <c r="BT58" s="2"/>
      <c r="BU58" s="2"/>
      <c r="BV58" s="2"/>
      <c r="BW58" s="19"/>
      <c r="BX58" s="2"/>
      <c r="BY58" s="19"/>
      <c r="BZ58" s="2"/>
      <c r="CA58" s="2"/>
      <c r="CB58" s="2"/>
      <c r="CC58" s="2"/>
      <c r="CD58" s="2"/>
      <c r="CE58" s="19"/>
      <c r="CF58" s="2"/>
      <c r="CG58" s="19"/>
      <c r="CH58" s="2"/>
      <c r="CI58" s="2"/>
      <c r="CJ58" s="2"/>
      <c r="CK58" s="2"/>
      <c r="CL58" s="2"/>
      <c r="CM58" s="19"/>
      <c r="CN58" s="63"/>
      <c r="CO58" s="2"/>
      <c r="CP58" s="2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19"/>
      <c r="DC58" s="41"/>
      <c r="DD58" s="41"/>
      <c r="DE58" s="41"/>
      <c r="DF58" s="41"/>
      <c r="DG58" s="41"/>
      <c r="DH58" s="2"/>
    </row>
    <row r="59" spans="1:112">
      <c r="A59" s="15"/>
      <c r="B59" s="58"/>
      <c r="C59" s="15"/>
      <c r="D59" s="15"/>
      <c r="E59" s="15"/>
      <c r="F59" s="15"/>
      <c r="G59" s="15"/>
      <c r="H59" s="15"/>
      <c r="I59" s="15"/>
      <c r="J59" s="15"/>
      <c r="K59" s="15"/>
      <c r="L59" s="2"/>
      <c r="M59" s="19"/>
      <c r="N59" s="2"/>
      <c r="O59" s="2"/>
      <c r="P59" s="2"/>
      <c r="Q59" s="2"/>
      <c r="R59" s="2"/>
      <c r="S59" s="19"/>
      <c r="T59" s="2"/>
      <c r="U59" s="19"/>
      <c r="V59" s="2"/>
      <c r="W59" s="2"/>
      <c r="X59" s="2"/>
      <c r="Y59" s="2"/>
      <c r="Z59" s="2"/>
      <c r="AA59" s="19"/>
      <c r="AB59" s="2"/>
      <c r="AC59" s="19"/>
      <c r="AD59" s="2"/>
      <c r="AE59" s="2"/>
      <c r="AF59" s="2"/>
      <c r="AG59" s="2"/>
      <c r="AH59" s="2"/>
      <c r="AI59" s="19"/>
      <c r="AJ59" s="2"/>
      <c r="AK59" s="19"/>
      <c r="AL59" s="2"/>
      <c r="AM59" s="2"/>
      <c r="AN59" s="2"/>
      <c r="AO59" s="2"/>
      <c r="AP59" s="2"/>
      <c r="AQ59" s="19"/>
      <c r="AR59" s="2"/>
      <c r="AS59" s="41"/>
      <c r="AT59" s="2"/>
      <c r="AU59" s="2"/>
      <c r="AV59" s="2"/>
      <c r="AW59" s="2"/>
      <c r="AX59" s="2"/>
      <c r="AY59" s="19"/>
      <c r="AZ59" s="2"/>
      <c r="BA59" s="19"/>
      <c r="BB59" s="2"/>
      <c r="BC59" s="2"/>
      <c r="BD59" s="2"/>
      <c r="BE59" s="2"/>
      <c r="BF59" s="2"/>
      <c r="BG59" s="19"/>
      <c r="BH59" s="2"/>
      <c r="BI59" s="41"/>
      <c r="BJ59" s="2"/>
      <c r="BK59" s="2"/>
      <c r="BL59" s="2"/>
      <c r="BM59" s="2"/>
      <c r="BN59" s="2"/>
      <c r="BO59" s="19"/>
      <c r="BP59" s="2"/>
      <c r="BQ59" s="19"/>
      <c r="BR59" s="2"/>
      <c r="BS59" s="2"/>
      <c r="BT59" s="2"/>
      <c r="BU59" s="2"/>
      <c r="BV59" s="2"/>
      <c r="BW59" s="19"/>
      <c r="BX59" s="2"/>
      <c r="BY59" s="19"/>
      <c r="BZ59" s="2"/>
      <c r="CA59" s="2"/>
      <c r="CB59" s="2"/>
      <c r="CC59" s="2"/>
      <c r="CD59" s="2"/>
      <c r="CE59" s="19"/>
      <c r="CF59" s="2"/>
      <c r="CG59" s="19"/>
      <c r="CH59" s="2"/>
      <c r="CI59" s="2"/>
      <c r="CJ59" s="2"/>
      <c r="CK59" s="2"/>
      <c r="CL59" s="2"/>
      <c r="CM59" s="19"/>
      <c r="CN59" s="63"/>
      <c r="CO59" s="2"/>
      <c r="CP59" s="2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19"/>
      <c r="DC59" s="41"/>
      <c r="DD59" s="41"/>
      <c r="DE59" s="41"/>
      <c r="DF59" s="41"/>
      <c r="DG59" s="41"/>
      <c r="DH59" s="2"/>
    </row>
    <row r="60" spans="1:112">
      <c r="A60" s="15"/>
      <c r="B60" s="58"/>
      <c r="C60" s="15"/>
      <c r="D60" s="15"/>
      <c r="E60" s="15"/>
      <c r="F60" s="15"/>
      <c r="G60" s="15"/>
      <c r="H60" s="15"/>
      <c r="I60" s="15"/>
      <c r="J60" s="15"/>
      <c r="K60" s="15"/>
      <c r="L60" s="2"/>
      <c r="M60" s="19"/>
      <c r="N60" s="2"/>
      <c r="O60" s="2"/>
      <c r="P60" s="2"/>
      <c r="Q60" s="2"/>
      <c r="R60" s="2"/>
      <c r="S60" s="19"/>
      <c r="T60" s="2"/>
      <c r="U60" s="19"/>
      <c r="V60" s="2"/>
      <c r="W60" s="2"/>
      <c r="X60" s="2"/>
      <c r="Y60" s="2"/>
      <c r="Z60" s="2"/>
      <c r="AA60" s="19"/>
      <c r="AB60" s="2"/>
      <c r="AC60" s="19"/>
      <c r="AD60" s="2"/>
      <c r="AE60" s="2"/>
      <c r="AF60" s="2"/>
      <c r="AG60" s="2"/>
      <c r="AH60" s="2"/>
      <c r="AI60" s="19"/>
      <c r="AJ60" s="2"/>
      <c r="AK60" s="19"/>
      <c r="AL60" s="2"/>
      <c r="AM60" s="2"/>
      <c r="AN60" s="2"/>
      <c r="AO60" s="2"/>
      <c r="AP60" s="2"/>
      <c r="AQ60" s="19"/>
      <c r="AR60" s="2"/>
      <c r="AS60" s="41"/>
      <c r="AT60" s="2"/>
      <c r="AU60" s="2"/>
      <c r="AV60" s="2"/>
      <c r="AW60" s="2"/>
      <c r="AX60" s="2"/>
      <c r="AY60" s="19"/>
      <c r="AZ60" s="2"/>
      <c r="BA60" s="19"/>
      <c r="BB60" s="2"/>
      <c r="BC60" s="2"/>
      <c r="BD60" s="2"/>
      <c r="BE60" s="2"/>
      <c r="BF60" s="2"/>
      <c r="BG60" s="19"/>
      <c r="BH60" s="2"/>
      <c r="BI60" s="41"/>
      <c r="BJ60" s="2"/>
      <c r="BK60" s="2"/>
      <c r="BL60" s="2"/>
      <c r="BM60" s="2"/>
      <c r="BN60" s="2"/>
      <c r="BO60" s="19"/>
      <c r="BP60" s="2"/>
      <c r="BQ60" s="19"/>
      <c r="BR60" s="2"/>
      <c r="BS60" s="2"/>
      <c r="BT60" s="2"/>
      <c r="BU60" s="2"/>
      <c r="BV60" s="2"/>
      <c r="BW60" s="19"/>
      <c r="BX60" s="2"/>
      <c r="BY60" s="19"/>
      <c r="BZ60" s="2"/>
      <c r="CA60" s="2"/>
      <c r="CB60" s="2"/>
      <c r="CC60" s="2"/>
      <c r="CD60" s="2"/>
      <c r="CE60" s="19"/>
      <c r="CF60" s="2"/>
      <c r="CG60" s="19"/>
      <c r="CH60" s="2"/>
      <c r="CI60" s="2"/>
      <c r="CJ60" s="2"/>
      <c r="CK60" s="2"/>
      <c r="CL60" s="2"/>
      <c r="CM60" s="19"/>
      <c r="CN60" s="63"/>
      <c r="CO60" s="2"/>
      <c r="CP60" s="2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19"/>
      <c r="DC60" s="41"/>
      <c r="DD60" s="41"/>
      <c r="DE60" s="41"/>
      <c r="DF60" s="41"/>
      <c r="DG60" s="41"/>
      <c r="DH60" s="2"/>
    </row>
    <row r="61" spans="1:112">
      <c r="A61" s="15"/>
      <c r="B61" s="58"/>
      <c r="C61" s="15"/>
      <c r="D61" s="15"/>
      <c r="E61" s="15"/>
      <c r="F61" s="15"/>
      <c r="G61" s="15"/>
      <c r="H61" s="15"/>
      <c r="I61" s="15"/>
      <c r="J61" s="15"/>
      <c r="K61" s="15"/>
      <c r="L61" s="2"/>
      <c r="M61" s="19"/>
      <c r="N61" s="2"/>
      <c r="O61" s="2"/>
      <c r="P61" s="2"/>
      <c r="Q61" s="2"/>
      <c r="R61" s="2"/>
      <c r="S61" s="19"/>
      <c r="T61" s="2"/>
      <c r="U61" s="19"/>
      <c r="V61" s="2"/>
      <c r="W61" s="2"/>
      <c r="X61" s="2"/>
      <c r="Y61" s="2"/>
      <c r="Z61" s="2"/>
      <c r="AA61" s="19"/>
      <c r="AB61" s="2"/>
      <c r="AC61" s="19"/>
      <c r="AD61" s="2"/>
      <c r="AE61" s="2"/>
      <c r="AF61" s="2"/>
      <c r="AG61" s="2"/>
      <c r="AH61" s="2"/>
      <c r="AI61" s="19"/>
      <c r="AJ61" s="2"/>
      <c r="AK61" s="19"/>
      <c r="AL61" s="2"/>
      <c r="AM61" s="2"/>
      <c r="AN61" s="2"/>
      <c r="AO61" s="2"/>
      <c r="AP61" s="2"/>
      <c r="AQ61" s="19"/>
      <c r="AR61" s="2"/>
      <c r="AS61" s="41"/>
      <c r="AT61" s="2"/>
      <c r="AU61" s="2"/>
      <c r="AV61" s="2"/>
      <c r="AW61" s="2"/>
      <c r="AX61" s="2"/>
      <c r="AY61" s="19"/>
      <c r="AZ61" s="2"/>
      <c r="BA61" s="19"/>
      <c r="BB61" s="2"/>
      <c r="BC61" s="2"/>
      <c r="BD61" s="2"/>
      <c r="BE61" s="2"/>
      <c r="BF61" s="2"/>
      <c r="BG61" s="19"/>
      <c r="BH61" s="2"/>
      <c r="BI61" s="41"/>
      <c r="BJ61" s="2"/>
      <c r="BK61" s="2"/>
      <c r="BL61" s="2"/>
      <c r="BM61" s="2"/>
      <c r="BN61" s="2"/>
      <c r="BO61" s="19"/>
      <c r="BP61" s="2"/>
      <c r="BQ61" s="19"/>
      <c r="BR61" s="2"/>
      <c r="BS61" s="2"/>
      <c r="BT61" s="2"/>
      <c r="BU61" s="2"/>
      <c r="BV61" s="2"/>
      <c r="BW61" s="19"/>
      <c r="BX61" s="2"/>
      <c r="BY61" s="19"/>
      <c r="BZ61" s="2"/>
      <c r="CA61" s="2"/>
      <c r="CB61" s="2"/>
      <c r="CC61" s="2"/>
      <c r="CD61" s="2"/>
      <c r="CE61" s="19"/>
      <c r="CF61" s="2"/>
      <c r="CG61" s="19"/>
      <c r="CH61" s="2"/>
      <c r="CI61" s="2"/>
      <c r="CJ61" s="2"/>
      <c r="CK61" s="2"/>
      <c r="CL61" s="2"/>
      <c r="CM61" s="19"/>
      <c r="CN61" s="63"/>
      <c r="CO61" s="2"/>
      <c r="CP61" s="2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19"/>
      <c r="DC61" s="41"/>
      <c r="DD61" s="41"/>
      <c r="DE61" s="41"/>
      <c r="DF61" s="41"/>
      <c r="DG61" s="41"/>
      <c r="DH61" s="2"/>
    </row>
    <row r="62" spans="1:112">
      <c r="A62" s="15"/>
      <c r="B62" s="58"/>
      <c r="C62" s="15"/>
      <c r="D62" s="15"/>
      <c r="E62" s="15"/>
      <c r="F62" s="15"/>
      <c r="G62" s="15"/>
      <c r="H62" s="15"/>
      <c r="I62" s="15"/>
      <c r="J62" s="15"/>
      <c r="K62" s="15"/>
      <c r="L62" s="2"/>
      <c r="M62" s="19"/>
      <c r="N62" s="2"/>
      <c r="O62" s="2"/>
      <c r="P62" s="2"/>
      <c r="Q62" s="2"/>
      <c r="R62" s="2"/>
      <c r="S62" s="19"/>
      <c r="T62" s="2"/>
      <c r="U62" s="19"/>
      <c r="V62" s="2"/>
      <c r="W62" s="2"/>
      <c r="X62" s="2"/>
      <c r="Y62" s="2"/>
      <c r="Z62" s="2"/>
      <c r="AA62" s="19"/>
      <c r="AB62" s="2"/>
      <c r="AC62" s="19"/>
      <c r="AD62" s="2"/>
      <c r="AE62" s="2"/>
      <c r="AF62" s="2"/>
      <c r="AG62" s="2"/>
      <c r="AH62" s="2"/>
      <c r="AI62" s="19"/>
      <c r="AJ62" s="2"/>
      <c r="AK62" s="19"/>
      <c r="AL62" s="2"/>
      <c r="AM62" s="2"/>
      <c r="AN62" s="2"/>
      <c r="AO62" s="2"/>
      <c r="AP62" s="2"/>
      <c r="AQ62" s="19"/>
      <c r="AR62" s="2"/>
      <c r="AS62" s="41"/>
      <c r="AT62" s="2"/>
      <c r="AU62" s="2"/>
      <c r="AV62" s="2"/>
      <c r="AW62" s="2"/>
      <c r="AX62" s="2"/>
      <c r="AY62" s="19"/>
      <c r="AZ62" s="2"/>
      <c r="BA62" s="19"/>
      <c r="BB62" s="2"/>
      <c r="BC62" s="2"/>
      <c r="BD62" s="2"/>
      <c r="BE62" s="2"/>
      <c r="BF62" s="2"/>
      <c r="BG62" s="19"/>
      <c r="BH62" s="2"/>
      <c r="BI62" s="41"/>
      <c r="BJ62" s="2"/>
      <c r="BK62" s="2"/>
      <c r="BL62" s="2"/>
      <c r="BM62" s="2"/>
      <c r="BN62" s="2"/>
      <c r="BO62" s="19"/>
      <c r="BP62" s="2"/>
      <c r="BQ62" s="19"/>
      <c r="BR62" s="2"/>
      <c r="BS62" s="2"/>
      <c r="BT62" s="2"/>
      <c r="BU62" s="2"/>
      <c r="BV62" s="2"/>
      <c r="BW62" s="19"/>
      <c r="BX62" s="2"/>
      <c r="BY62" s="19"/>
      <c r="BZ62" s="2"/>
      <c r="CA62" s="2"/>
      <c r="CB62" s="2"/>
      <c r="CC62" s="2"/>
      <c r="CD62" s="2"/>
      <c r="CE62" s="19"/>
      <c r="CF62" s="2"/>
      <c r="CG62" s="19"/>
      <c r="CH62" s="2"/>
      <c r="CI62" s="2"/>
      <c r="CJ62" s="2"/>
      <c r="CK62" s="2"/>
      <c r="CL62" s="2"/>
      <c r="CM62" s="19"/>
      <c r="CN62" s="63"/>
      <c r="CO62" s="2"/>
      <c r="CP62" s="2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19"/>
      <c r="DC62" s="41"/>
      <c r="DD62" s="41"/>
      <c r="DE62" s="41"/>
      <c r="DF62" s="41"/>
      <c r="DG62" s="41"/>
      <c r="DH62" s="2"/>
    </row>
    <row r="63" spans="1:112">
      <c r="A63" s="15"/>
      <c r="B63" s="58"/>
      <c r="C63" s="39"/>
      <c r="D63" s="39"/>
      <c r="E63" s="39"/>
      <c r="F63" s="39"/>
      <c r="G63" s="39"/>
      <c r="H63" s="39"/>
      <c r="I63" s="39"/>
      <c r="J63" s="39"/>
      <c r="K63" s="39"/>
      <c r="L63" s="2"/>
      <c r="M63" s="19"/>
      <c r="N63" s="2"/>
      <c r="O63" s="2"/>
      <c r="P63" s="2"/>
      <c r="Q63" s="2"/>
      <c r="R63" s="2"/>
      <c r="S63" s="19"/>
      <c r="T63" s="2"/>
      <c r="U63" s="19"/>
      <c r="V63" s="2"/>
      <c r="W63" s="2"/>
      <c r="X63" s="2"/>
      <c r="Y63" s="2"/>
      <c r="Z63" s="2"/>
      <c r="AA63" s="19"/>
      <c r="AB63" s="2"/>
      <c r="AC63" s="19"/>
      <c r="AD63" s="2"/>
      <c r="AE63" s="2"/>
      <c r="AF63" s="2"/>
      <c r="AG63" s="2"/>
      <c r="AH63" s="2"/>
      <c r="AI63" s="19"/>
      <c r="AJ63" s="2"/>
      <c r="AK63" s="19"/>
      <c r="AL63" s="2"/>
      <c r="AM63" s="2"/>
      <c r="AN63" s="2"/>
      <c r="AO63" s="2"/>
      <c r="AP63" s="2"/>
      <c r="AQ63" s="19"/>
      <c r="AR63" s="2"/>
      <c r="AS63" s="41"/>
      <c r="AT63" s="2"/>
      <c r="AU63" s="2"/>
      <c r="AV63" s="2"/>
      <c r="AW63" s="2"/>
      <c r="AX63" s="2"/>
      <c r="AY63" s="19"/>
      <c r="AZ63" s="2"/>
      <c r="BA63" s="19"/>
      <c r="BB63" s="2"/>
      <c r="BC63" s="2"/>
      <c r="BD63" s="2"/>
      <c r="BE63" s="2"/>
      <c r="BF63" s="2"/>
      <c r="BG63" s="19"/>
      <c r="BH63" s="2"/>
      <c r="BI63" s="41"/>
      <c r="BJ63" s="2"/>
      <c r="BK63" s="2"/>
      <c r="BL63" s="2"/>
      <c r="BM63" s="2"/>
      <c r="BN63" s="2"/>
      <c r="BO63" s="19"/>
      <c r="BP63" s="2"/>
      <c r="BQ63" s="19"/>
      <c r="BR63" s="2"/>
      <c r="BS63" s="2"/>
      <c r="BT63" s="2"/>
      <c r="BU63" s="2"/>
      <c r="BV63" s="2"/>
      <c r="BW63" s="19"/>
      <c r="BX63" s="2"/>
      <c r="BY63" s="19"/>
      <c r="BZ63" s="2"/>
      <c r="CA63" s="2"/>
      <c r="CB63" s="2"/>
      <c r="CC63" s="2"/>
      <c r="CD63" s="2"/>
      <c r="CE63" s="19"/>
      <c r="CF63" s="2"/>
      <c r="CG63" s="19"/>
      <c r="CH63" s="2"/>
      <c r="CI63" s="2"/>
      <c r="CJ63" s="2"/>
      <c r="CK63" s="2"/>
      <c r="CL63" s="2"/>
      <c r="CM63" s="19"/>
      <c r="CN63" s="63"/>
      <c r="CO63" s="2"/>
      <c r="CP63" s="2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19"/>
      <c r="DC63" s="41"/>
      <c r="DD63" s="41"/>
      <c r="DE63" s="41"/>
      <c r="DF63" s="41"/>
      <c r="DG63" s="41"/>
      <c r="DH63" s="2"/>
    </row>
    <row r="64" spans="1:112">
      <c r="A64" s="15"/>
      <c r="B64" s="58"/>
      <c r="C64" s="15"/>
      <c r="D64" s="15"/>
      <c r="E64" s="15"/>
      <c r="F64" s="15"/>
      <c r="G64" s="15"/>
      <c r="H64" s="15"/>
      <c r="I64" s="15"/>
      <c r="J64" s="15"/>
      <c r="K64" s="15"/>
      <c r="L64" s="2"/>
      <c r="M64" s="19"/>
      <c r="N64" s="2"/>
      <c r="O64" s="2"/>
      <c r="P64" s="2"/>
      <c r="Q64" s="2"/>
      <c r="R64" s="2"/>
      <c r="S64" s="19"/>
      <c r="T64" s="2"/>
      <c r="U64" s="19"/>
      <c r="V64" s="2"/>
      <c r="W64" s="2"/>
      <c r="X64" s="2"/>
      <c r="Y64" s="2"/>
      <c r="Z64" s="2"/>
      <c r="AA64" s="19"/>
      <c r="AB64" s="2"/>
      <c r="AC64" s="19"/>
      <c r="AD64" s="2"/>
      <c r="AE64" s="2"/>
      <c r="AF64" s="2"/>
      <c r="AG64" s="2"/>
      <c r="AH64" s="2"/>
      <c r="AI64" s="19"/>
      <c r="AJ64" s="2"/>
      <c r="AK64" s="19"/>
      <c r="AL64" s="2"/>
      <c r="AM64" s="2"/>
      <c r="AN64" s="2"/>
      <c r="AO64" s="2"/>
      <c r="AP64" s="2"/>
      <c r="AQ64" s="19"/>
      <c r="AR64" s="2"/>
      <c r="AS64" s="41"/>
      <c r="AT64" s="2"/>
      <c r="AU64" s="2"/>
      <c r="AV64" s="2"/>
      <c r="AW64" s="2"/>
      <c r="AX64" s="2"/>
      <c r="AY64" s="19"/>
      <c r="AZ64" s="2"/>
      <c r="BA64" s="19"/>
      <c r="BB64" s="2"/>
      <c r="BC64" s="2"/>
      <c r="BD64" s="2"/>
      <c r="BE64" s="2"/>
      <c r="BF64" s="2"/>
      <c r="BG64" s="19"/>
      <c r="BH64" s="2"/>
      <c r="BI64" s="41"/>
      <c r="BJ64" s="2"/>
      <c r="BK64" s="2"/>
      <c r="BL64" s="2"/>
      <c r="BM64" s="2"/>
      <c r="BN64" s="2"/>
      <c r="BO64" s="19"/>
      <c r="BP64" s="2"/>
      <c r="BQ64" s="19"/>
      <c r="BR64" s="2"/>
      <c r="BS64" s="2"/>
      <c r="BT64" s="2"/>
      <c r="BU64" s="2"/>
      <c r="BV64" s="2"/>
      <c r="BW64" s="19"/>
      <c r="BX64" s="2"/>
      <c r="BY64" s="19"/>
      <c r="BZ64" s="2"/>
      <c r="CA64" s="2"/>
      <c r="CB64" s="2"/>
      <c r="CC64" s="2"/>
      <c r="CD64" s="2"/>
      <c r="CE64" s="19"/>
      <c r="CF64" s="2"/>
      <c r="CG64" s="19"/>
      <c r="CH64" s="2"/>
      <c r="CI64" s="2"/>
      <c r="CJ64" s="2"/>
      <c r="CK64" s="2"/>
      <c r="CL64" s="2"/>
      <c r="CM64" s="19"/>
      <c r="CN64" s="63"/>
      <c r="CO64" s="2"/>
      <c r="CP64" s="2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19"/>
      <c r="DC64" s="41"/>
      <c r="DD64" s="41"/>
      <c r="DE64" s="41"/>
      <c r="DF64" s="41"/>
      <c r="DG64" s="41"/>
      <c r="DH64" s="2"/>
    </row>
    <row r="65" spans="1:112">
      <c r="A65" s="15"/>
      <c r="B65" s="58"/>
      <c r="C65" s="15"/>
      <c r="D65" s="15"/>
      <c r="E65" s="15"/>
      <c r="F65" s="15"/>
      <c r="G65" s="15"/>
      <c r="H65" s="15"/>
      <c r="I65" s="15"/>
      <c r="J65" s="15"/>
      <c r="K65" s="15"/>
      <c r="L65" s="2"/>
      <c r="M65" s="19"/>
      <c r="N65" s="2"/>
      <c r="O65" s="2"/>
      <c r="P65" s="2"/>
      <c r="Q65" s="2"/>
      <c r="R65" s="2"/>
      <c r="S65" s="19"/>
      <c r="T65" s="2"/>
      <c r="U65" s="19"/>
      <c r="V65" s="2"/>
      <c r="W65" s="2"/>
      <c r="X65" s="2"/>
      <c r="Y65" s="2"/>
      <c r="Z65" s="2"/>
      <c r="AA65" s="19"/>
      <c r="AB65" s="2"/>
      <c r="AC65" s="19"/>
      <c r="AD65" s="2"/>
      <c r="AE65" s="2"/>
      <c r="AF65" s="2"/>
      <c r="AG65" s="2"/>
      <c r="AH65" s="2"/>
      <c r="AI65" s="19"/>
      <c r="AJ65" s="2"/>
      <c r="AK65" s="19"/>
      <c r="AL65" s="2"/>
      <c r="AM65" s="2"/>
      <c r="AN65" s="2"/>
      <c r="AO65" s="2"/>
      <c r="AP65" s="2"/>
      <c r="AQ65" s="19"/>
      <c r="AR65" s="2"/>
      <c r="AS65" s="41"/>
      <c r="AT65" s="2"/>
      <c r="AU65" s="2"/>
      <c r="AV65" s="2"/>
      <c r="AW65" s="2"/>
      <c r="AX65" s="2"/>
      <c r="AY65" s="19"/>
      <c r="AZ65" s="2"/>
      <c r="BA65" s="19"/>
      <c r="BB65" s="2"/>
      <c r="BC65" s="2"/>
      <c r="BD65" s="2"/>
      <c r="BE65" s="2"/>
      <c r="BF65" s="2"/>
      <c r="BG65" s="19"/>
      <c r="BH65" s="2"/>
      <c r="BI65" s="41"/>
      <c r="BJ65" s="2"/>
      <c r="BK65" s="2"/>
      <c r="BL65" s="2"/>
      <c r="BM65" s="2"/>
      <c r="BN65" s="2"/>
      <c r="BO65" s="19"/>
      <c r="BP65" s="2"/>
      <c r="BQ65" s="19"/>
      <c r="BR65" s="2"/>
      <c r="BS65" s="2"/>
      <c r="BT65" s="2"/>
      <c r="BU65" s="2"/>
      <c r="BV65" s="2"/>
      <c r="BW65" s="19"/>
      <c r="BX65" s="2"/>
      <c r="BY65" s="19"/>
      <c r="BZ65" s="2"/>
      <c r="CA65" s="2"/>
      <c r="CB65" s="2"/>
      <c r="CC65" s="2"/>
      <c r="CD65" s="2"/>
      <c r="CE65" s="19"/>
      <c r="CF65" s="2"/>
      <c r="CG65" s="19"/>
      <c r="CH65" s="2"/>
      <c r="CI65" s="2"/>
      <c r="CJ65" s="2"/>
      <c r="CK65" s="2"/>
      <c r="CL65" s="2"/>
      <c r="CM65" s="19"/>
      <c r="CN65" s="63"/>
      <c r="CO65" s="2"/>
      <c r="CP65" s="2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19"/>
      <c r="DC65" s="41"/>
      <c r="DD65" s="41"/>
      <c r="DE65" s="41"/>
      <c r="DF65" s="41"/>
      <c r="DG65" s="41"/>
      <c r="DH65" s="2"/>
    </row>
    <row r="66" spans="1:112">
      <c r="A66" s="15"/>
      <c r="B66" s="58"/>
      <c r="C66" s="15"/>
      <c r="D66" s="15"/>
      <c r="E66" s="15"/>
      <c r="F66" s="15"/>
      <c r="G66" s="15"/>
      <c r="H66" s="15"/>
      <c r="I66" s="15"/>
      <c r="J66" s="15"/>
      <c r="K66" s="15"/>
      <c r="L66" s="2"/>
      <c r="M66" s="19"/>
      <c r="N66" s="2"/>
      <c r="O66" s="2"/>
      <c r="P66" s="2"/>
      <c r="Q66" s="2"/>
      <c r="R66" s="2"/>
      <c r="S66" s="19"/>
      <c r="T66" s="2"/>
      <c r="U66" s="19"/>
      <c r="V66" s="2"/>
      <c r="W66" s="2"/>
      <c r="X66" s="2"/>
      <c r="Y66" s="2"/>
      <c r="Z66" s="2"/>
      <c r="AA66" s="19"/>
      <c r="AB66" s="2"/>
      <c r="AC66" s="19"/>
      <c r="AD66" s="2"/>
      <c r="AE66" s="2"/>
      <c r="AF66" s="2"/>
      <c r="AG66" s="2"/>
      <c r="AH66" s="2"/>
      <c r="AI66" s="19"/>
      <c r="AJ66" s="2"/>
      <c r="AK66" s="19"/>
      <c r="AL66" s="2"/>
      <c r="AM66" s="2"/>
      <c r="AN66" s="2"/>
      <c r="AO66" s="2"/>
      <c r="AP66" s="2"/>
      <c r="AQ66" s="19"/>
      <c r="AR66" s="2"/>
      <c r="AS66" s="41"/>
      <c r="AT66" s="2"/>
      <c r="AU66" s="2"/>
      <c r="AV66" s="2"/>
      <c r="AW66" s="2"/>
      <c r="AX66" s="2"/>
      <c r="AY66" s="19"/>
      <c r="AZ66" s="2"/>
      <c r="BA66" s="19"/>
      <c r="BB66" s="2"/>
      <c r="BC66" s="2"/>
      <c r="BD66" s="2"/>
      <c r="BE66" s="2"/>
      <c r="BF66" s="2"/>
      <c r="BG66" s="19"/>
      <c r="BH66" s="2"/>
      <c r="BI66" s="41"/>
      <c r="BJ66" s="2"/>
      <c r="BK66" s="2"/>
      <c r="BL66" s="2"/>
      <c r="BM66" s="2"/>
      <c r="BN66" s="2"/>
      <c r="BO66" s="19"/>
      <c r="BP66" s="2"/>
      <c r="BQ66" s="19"/>
      <c r="BR66" s="2"/>
      <c r="BS66" s="2"/>
      <c r="BT66" s="2"/>
      <c r="BU66" s="2"/>
      <c r="BV66" s="2"/>
      <c r="BW66" s="19"/>
      <c r="BX66" s="2"/>
      <c r="BY66" s="19"/>
      <c r="BZ66" s="2"/>
      <c r="CA66" s="2"/>
      <c r="CB66" s="2"/>
      <c r="CC66" s="2"/>
      <c r="CD66" s="2"/>
      <c r="CE66" s="19"/>
      <c r="CF66" s="2"/>
      <c r="CG66" s="19"/>
      <c r="CH66" s="2"/>
      <c r="CI66" s="2"/>
      <c r="CJ66" s="2"/>
      <c r="CK66" s="2"/>
      <c r="CL66" s="2"/>
      <c r="CM66" s="19"/>
      <c r="CN66" s="63"/>
      <c r="CO66" s="2"/>
      <c r="CP66" s="2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19"/>
      <c r="DC66" s="41"/>
      <c r="DD66" s="41"/>
      <c r="DE66" s="41"/>
      <c r="DF66" s="41"/>
      <c r="DG66" s="41"/>
      <c r="DH66" s="2"/>
    </row>
    <row r="67" spans="1:112">
      <c r="A67" s="39"/>
      <c r="B67" s="49"/>
      <c r="C67" s="39"/>
      <c r="D67" s="39"/>
      <c r="E67" s="39"/>
      <c r="F67" s="39"/>
      <c r="G67" s="39"/>
      <c r="H67" s="39"/>
      <c r="I67" s="39"/>
      <c r="J67" s="39"/>
      <c r="K67" s="39"/>
      <c r="L67" s="2"/>
      <c r="M67" s="19"/>
      <c r="N67" s="2"/>
      <c r="O67" s="2"/>
      <c r="P67" s="2"/>
      <c r="Q67" s="2"/>
      <c r="R67" s="2"/>
      <c r="S67" s="19"/>
      <c r="T67" s="2"/>
      <c r="U67" s="19"/>
      <c r="V67" s="2"/>
      <c r="W67" s="2"/>
      <c r="X67" s="2"/>
      <c r="Y67" s="2"/>
      <c r="Z67" s="2"/>
      <c r="AA67" s="19"/>
      <c r="AB67" s="2"/>
      <c r="AC67" s="19"/>
      <c r="AD67" s="2"/>
      <c r="AE67" s="2"/>
      <c r="AF67" s="2"/>
      <c r="AG67" s="2"/>
      <c r="AH67" s="2"/>
      <c r="AI67" s="19"/>
      <c r="AJ67" s="2"/>
      <c r="AK67" s="19"/>
      <c r="AL67" s="2"/>
      <c r="AM67" s="2"/>
      <c r="AN67" s="2"/>
      <c r="AO67" s="2"/>
      <c r="AP67" s="2"/>
      <c r="AQ67" s="19"/>
      <c r="AR67" s="2"/>
      <c r="AS67" s="19"/>
      <c r="AT67" s="2"/>
      <c r="AU67" s="2"/>
      <c r="AV67" s="2"/>
      <c r="AW67" s="2"/>
      <c r="AX67" s="2"/>
      <c r="AY67" s="19"/>
      <c r="AZ67" s="2"/>
      <c r="BA67" s="19"/>
      <c r="BB67" s="2"/>
      <c r="BC67" s="2"/>
      <c r="BD67" s="2"/>
      <c r="BE67" s="2"/>
      <c r="BF67" s="2"/>
      <c r="BG67" s="19"/>
      <c r="BH67" s="2"/>
      <c r="BI67" s="19"/>
      <c r="BJ67" s="2"/>
      <c r="BK67" s="2"/>
      <c r="BL67" s="2"/>
      <c r="BM67" s="2"/>
      <c r="BN67" s="2"/>
      <c r="BO67" s="19"/>
      <c r="BP67" s="2"/>
      <c r="BQ67" s="19"/>
      <c r="BR67" s="2"/>
      <c r="BS67" s="2"/>
      <c r="BT67" s="2"/>
      <c r="BU67" s="2"/>
      <c r="BV67" s="2"/>
      <c r="BW67" s="19"/>
      <c r="BX67" s="2"/>
      <c r="BY67" s="19"/>
      <c r="BZ67" s="2"/>
      <c r="CA67" s="2"/>
      <c r="CB67" s="2"/>
      <c r="CC67" s="2"/>
      <c r="CD67" s="2"/>
      <c r="CE67" s="19"/>
      <c r="CF67" s="2"/>
      <c r="CG67" s="19"/>
      <c r="CH67" s="2"/>
      <c r="CI67" s="2"/>
      <c r="CJ67" s="2"/>
      <c r="CK67" s="2"/>
      <c r="CL67" s="2"/>
      <c r="CM67" s="19"/>
      <c r="CN67" s="2"/>
      <c r="CO67" s="2"/>
      <c r="CP67" s="2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2"/>
    </row>
    <row r="68" spans="1:112">
      <c r="A68" s="39"/>
      <c r="B68" s="49"/>
      <c r="C68" s="39"/>
      <c r="D68" s="39"/>
      <c r="E68" s="39"/>
      <c r="F68" s="39"/>
      <c r="G68" s="39"/>
      <c r="H68" s="39"/>
      <c r="I68" s="39"/>
      <c r="J68" s="39"/>
      <c r="K68" s="39"/>
      <c r="L68" s="2"/>
      <c r="M68" s="19"/>
      <c r="N68" s="2"/>
      <c r="O68" s="2"/>
      <c r="P68" s="2"/>
      <c r="Q68" s="2"/>
      <c r="R68" s="2"/>
      <c r="S68" s="19"/>
      <c r="T68" s="2"/>
      <c r="U68" s="19"/>
      <c r="V68" s="2"/>
      <c r="W68" s="2"/>
      <c r="X68" s="2"/>
      <c r="Y68" s="2"/>
      <c r="Z68" s="2"/>
      <c r="AA68" s="19"/>
      <c r="AB68" s="2"/>
      <c r="AC68" s="19"/>
      <c r="AD68" s="2"/>
      <c r="AE68" s="2"/>
      <c r="AF68" s="2"/>
      <c r="AG68" s="2"/>
      <c r="AH68" s="2"/>
      <c r="AI68" s="19"/>
      <c r="AJ68" s="2"/>
      <c r="AK68" s="19"/>
      <c r="AL68" s="2"/>
      <c r="AM68" s="2"/>
      <c r="AN68" s="2"/>
      <c r="AO68" s="2"/>
      <c r="AP68" s="2"/>
      <c r="AQ68" s="19"/>
      <c r="AR68" s="2"/>
      <c r="AS68" s="19"/>
      <c r="AT68" s="2"/>
      <c r="AU68" s="2"/>
      <c r="AV68" s="2"/>
      <c r="AW68" s="2"/>
      <c r="AX68" s="2"/>
      <c r="AY68" s="19"/>
      <c r="AZ68" s="2"/>
      <c r="BA68" s="19"/>
      <c r="BB68" s="2"/>
      <c r="BC68" s="2"/>
      <c r="BD68" s="2"/>
      <c r="BE68" s="2"/>
      <c r="BF68" s="2"/>
      <c r="BG68" s="19"/>
      <c r="BH68" s="2"/>
      <c r="BI68" s="19"/>
      <c r="BJ68" s="2"/>
      <c r="BK68" s="2"/>
      <c r="BL68" s="2"/>
      <c r="BM68" s="2"/>
      <c r="BN68" s="2"/>
      <c r="BO68" s="19"/>
      <c r="BP68" s="2"/>
      <c r="BQ68" s="19"/>
      <c r="BR68" s="2"/>
      <c r="BS68" s="2"/>
      <c r="BT68" s="2"/>
      <c r="BU68" s="2"/>
      <c r="BV68" s="2"/>
      <c r="BW68" s="19"/>
      <c r="BX68" s="2"/>
      <c r="BY68" s="19"/>
      <c r="BZ68" s="2"/>
      <c r="CA68" s="2"/>
      <c r="CB68" s="2"/>
      <c r="CC68" s="2"/>
      <c r="CD68" s="2"/>
      <c r="CE68" s="19"/>
      <c r="CF68" s="2"/>
      <c r="CG68" s="19"/>
      <c r="CH68" s="2"/>
      <c r="CI68" s="2"/>
      <c r="CJ68" s="2"/>
      <c r="CK68" s="2"/>
      <c r="CL68" s="2"/>
      <c r="CM68" s="19"/>
      <c r="CN68" s="2"/>
      <c r="CO68" s="2"/>
      <c r="CP68" s="2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2"/>
    </row>
  </sheetData>
  <sortState ref="A21:CN48">
    <sortCondition descending="1" ref="CN21:CN48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76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pastabos</vt:lpstr>
      <vt:lpstr>olimpiniai</vt:lpstr>
      <vt:lpstr>skriemuliniai</vt:lpstr>
      <vt:lpstr>paprasti</vt:lpstr>
      <vt:lpstr>pastabos!OLE_LINK1</vt:lpstr>
    </vt:vector>
  </TitlesOfParts>
  <Company>acme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ringa</dc:creator>
  <cp:lastModifiedBy>HP</cp:lastModifiedBy>
  <cp:lastPrinted>2020-09-22T12:23:37Z</cp:lastPrinted>
  <dcterms:created xsi:type="dcterms:W3CDTF">2002-02-18T11:55:02Z</dcterms:created>
  <dcterms:modified xsi:type="dcterms:W3CDTF">2020-11-24T06:23:53Z</dcterms:modified>
</cp:coreProperties>
</file>