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615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45621"/>
</workbook>
</file>

<file path=xl/calcChain.xml><?xml version="1.0" encoding="utf-8"?>
<calcChain xmlns="http://schemas.openxmlformats.org/spreadsheetml/2006/main">
  <c r="E7" i="4" l="1"/>
  <c r="K7" i="4"/>
  <c r="M7" i="4"/>
  <c r="S7" i="4" s="1"/>
  <c r="U7" i="4"/>
  <c r="AA7" i="4"/>
  <c r="AC7" i="4"/>
  <c r="AI7" i="4" s="1"/>
  <c r="AK7" i="4"/>
  <c r="AQ7" i="4" s="1"/>
  <c r="AS7" i="4"/>
  <c r="AY7" i="4" s="1"/>
  <c r="BA7" i="4"/>
  <c r="BG7" i="4"/>
  <c r="BI7" i="4"/>
  <c r="BO7" i="4" s="1"/>
  <c r="BQ7" i="4"/>
  <c r="BW7" i="4"/>
  <c r="BY7" i="4"/>
  <c r="CE7" i="4" s="1"/>
  <c r="CG7" i="4"/>
  <c r="CM7" i="4"/>
  <c r="E58" i="1" l="1"/>
  <c r="K58" i="1" s="1"/>
  <c r="M58" i="1"/>
  <c r="S58" i="1"/>
  <c r="U58" i="1"/>
  <c r="AA58" i="1"/>
  <c r="AC58" i="1"/>
  <c r="AI58" i="1"/>
  <c r="AK58" i="1"/>
  <c r="AQ58" i="1"/>
  <c r="AS58" i="1"/>
  <c r="AY58" i="1"/>
  <c r="BA58" i="1"/>
  <c r="BG58" i="1"/>
  <c r="BI58" i="1"/>
  <c r="BO58" i="1"/>
  <c r="BQ58" i="1"/>
  <c r="BW58" i="1"/>
  <c r="BY58" i="1"/>
  <c r="CE58" i="1"/>
  <c r="CG58" i="1"/>
  <c r="CM58" i="1" s="1"/>
  <c r="E61" i="1"/>
  <c r="K61" i="1" s="1"/>
  <c r="M61" i="1"/>
  <c r="S61" i="1" s="1"/>
  <c r="U61" i="1"/>
  <c r="AA61" i="1" s="1"/>
  <c r="AC61" i="1"/>
  <c r="AI61" i="1" s="1"/>
  <c r="AK61" i="1"/>
  <c r="AQ61" i="1"/>
  <c r="AS61" i="1"/>
  <c r="AY61" i="1" s="1"/>
  <c r="BA61" i="1"/>
  <c r="BG61" i="1"/>
  <c r="BI61" i="1"/>
  <c r="BO61" i="1" s="1"/>
  <c r="BQ61" i="1"/>
  <c r="BW61" i="1" s="1"/>
  <c r="BY61" i="1"/>
  <c r="CE61" i="1" s="1"/>
  <c r="CG61" i="1"/>
  <c r="CM61" i="1"/>
  <c r="E60" i="1"/>
  <c r="K60" i="1" s="1"/>
  <c r="M60" i="1"/>
  <c r="S60" i="1" s="1"/>
  <c r="U60" i="1"/>
  <c r="AA60" i="1" s="1"/>
  <c r="AC60" i="1"/>
  <c r="AI60" i="1" s="1"/>
  <c r="AK60" i="1"/>
  <c r="AQ60" i="1" s="1"/>
  <c r="AS60" i="1"/>
  <c r="AY60" i="1"/>
  <c r="BA60" i="1"/>
  <c r="BG60" i="1" s="1"/>
  <c r="BI60" i="1"/>
  <c r="BO60" i="1" s="1"/>
  <c r="BQ60" i="1"/>
  <c r="BW60" i="1" s="1"/>
  <c r="BY60" i="1"/>
  <c r="CE60" i="1" s="1"/>
  <c r="CG60" i="1"/>
  <c r="CM60" i="1" s="1"/>
  <c r="E19" i="1"/>
  <c r="K19" i="1" s="1"/>
  <c r="E22" i="1"/>
  <c r="M19" i="1"/>
  <c r="S19" i="1" s="1"/>
  <c r="U19" i="1"/>
  <c r="AA19" i="1"/>
  <c r="AC19" i="1"/>
  <c r="AI19" i="1" s="1"/>
  <c r="AK19" i="1"/>
  <c r="AQ19" i="1"/>
  <c r="AS19" i="1"/>
  <c r="AY19" i="1" s="1"/>
  <c r="BA19" i="1"/>
  <c r="BG19" i="1" s="1"/>
  <c r="BI19" i="1"/>
  <c r="BO19" i="1" s="1"/>
  <c r="BQ19" i="1"/>
  <c r="BW19" i="1"/>
  <c r="BY19" i="1"/>
  <c r="CE19" i="1" s="1"/>
  <c r="CG19" i="1"/>
  <c r="CM19" i="1"/>
  <c r="K22" i="1"/>
  <c r="CQ22" i="1" s="1"/>
  <c r="M22" i="1"/>
  <c r="S22" i="1"/>
  <c r="CR22" i="1" s="1"/>
  <c r="U22" i="1"/>
  <c r="AA22" i="1" s="1"/>
  <c r="CS22" i="1" s="1"/>
  <c r="AC22" i="1"/>
  <c r="AI22" i="1" s="1"/>
  <c r="CT22" i="1" s="1"/>
  <c r="AK22" i="1"/>
  <c r="AQ22" i="1" s="1"/>
  <c r="CU22" i="1" s="1"/>
  <c r="AS22" i="1"/>
  <c r="AY22" i="1"/>
  <c r="CV22" i="1" s="1"/>
  <c r="BA22" i="1"/>
  <c r="BG22" i="1" s="1"/>
  <c r="CW22" i="1" s="1"/>
  <c r="BI22" i="1"/>
  <c r="BO22" i="1"/>
  <c r="CX22" i="1" s="1"/>
  <c r="BQ22" i="1"/>
  <c r="BW22" i="1" s="1"/>
  <c r="CY22" i="1" s="1"/>
  <c r="BY22" i="1"/>
  <c r="CE22" i="1" s="1"/>
  <c r="CZ22" i="1" s="1"/>
  <c r="CG22" i="1"/>
  <c r="CM22" i="1" s="1"/>
  <c r="DA22" i="1" s="1"/>
  <c r="E11" i="5"/>
  <c r="K11" i="5" s="1"/>
  <c r="M11" i="5"/>
  <c r="S11" i="5"/>
  <c r="U11" i="5"/>
  <c r="AA11" i="5" s="1"/>
  <c r="AC11" i="5"/>
  <c r="AI11" i="5" s="1"/>
  <c r="AK11" i="5"/>
  <c r="AQ11" i="5" s="1"/>
  <c r="AS11" i="5"/>
  <c r="AY11" i="5" s="1"/>
  <c r="BA11" i="5"/>
  <c r="BG11" i="5" s="1"/>
  <c r="BI11" i="5"/>
  <c r="BO11" i="5"/>
  <c r="BQ11" i="5"/>
  <c r="BW11" i="5" s="1"/>
  <c r="BY11" i="5"/>
  <c r="CE11" i="5" s="1"/>
  <c r="CG11" i="5"/>
  <c r="CM11" i="5" s="1"/>
  <c r="DC22" i="1" l="1"/>
  <c r="DG22" i="1"/>
  <c r="DE22" i="1"/>
  <c r="DD22" i="1"/>
  <c r="DF22" i="1"/>
  <c r="E20" i="1"/>
  <c r="K20" i="1" s="1"/>
  <c r="M20" i="1"/>
  <c r="S20" i="1" s="1"/>
  <c r="U20" i="1"/>
  <c r="AA20" i="1"/>
  <c r="AC20" i="1"/>
  <c r="AI20" i="1" s="1"/>
  <c r="AK20" i="1"/>
  <c r="AQ20" i="1" s="1"/>
  <c r="AS20" i="1"/>
  <c r="AY20" i="1" s="1"/>
  <c r="BA20" i="1"/>
  <c r="BG20" i="1" s="1"/>
  <c r="BI20" i="1"/>
  <c r="BO20" i="1" s="1"/>
  <c r="BQ20" i="1"/>
  <c r="BW20" i="1" s="1"/>
  <c r="BY20" i="1"/>
  <c r="CE20" i="1" s="1"/>
  <c r="CG20" i="1"/>
  <c r="CM20" i="1"/>
  <c r="E12" i="5"/>
  <c r="K12" i="5" s="1"/>
  <c r="M12" i="5"/>
  <c r="S12" i="5" s="1"/>
  <c r="U12" i="5"/>
  <c r="AA12" i="5" s="1"/>
  <c r="AC12" i="5"/>
  <c r="AI12" i="5" s="1"/>
  <c r="AK12" i="5"/>
  <c r="AQ12" i="5" s="1"/>
  <c r="AS12" i="5"/>
  <c r="AY12" i="5" s="1"/>
  <c r="BA12" i="5"/>
  <c r="BG12" i="5" s="1"/>
  <c r="BI12" i="5"/>
  <c r="BO12" i="5" s="1"/>
  <c r="BQ12" i="5"/>
  <c r="BW12" i="5" s="1"/>
  <c r="BY12" i="5"/>
  <c r="CE12" i="5" s="1"/>
  <c r="CG12" i="5"/>
  <c r="CM12" i="5" s="1"/>
  <c r="CN22" i="1" l="1"/>
  <c r="E10" i="1"/>
  <c r="K10" i="1" s="1"/>
  <c r="M10" i="1"/>
  <c r="S10" i="1" s="1"/>
  <c r="U10" i="1"/>
  <c r="AA10" i="1" s="1"/>
  <c r="AC10" i="1"/>
  <c r="AI10" i="1" s="1"/>
  <c r="AK10" i="1"/>
  <c r="AQ10" i="1" s="1"/>
  <c r="AS10" i="1"/>
  <c r="AY10" i="1" s="1"/>
  <c r="BA10" i="1"/>
  <c r="BG10" i="1" s="1"/>
  <c r="BI10" i="1"/>
  <c r="BO10" i="1" s="1"/>
  <c r="BQ10" i="1"/>
  <c r="BW10" i="1"/>
  <c r="BY10" i="1"/>
  <c r="CE10" i="1" s="1"/>
  <c r="CG10" i="1"/>
  <c r="CM10" i="1" s="1"/>
  <c r="E29" i="4"/>
  <c r="K29" i="4" s="1"/>
  <c r="M29" i="4"/>
  <c r="S29" i="4" s="1"/>
  <c r="U29" i="4"/>
  <c r="AA29" i="4" s="1"/>
  <c r="AC29" i="4"/>
  <c r="AI29" i="4" s="1"/>
  <c r="AK29" i="4"/>
  <c r="AQ29" i="4" s="1"/>
  <c r="AS29" i="4"/>
  <c r="AY29" i="4" s="1"/>
  <c r="BA29" i="4"/>
  <c r="BG29" i="4" s="1"/>
  <c r="BI29" i="4"/>
  <c r="BO29" i="4" s="1"/>
  <c r="BQ29" i="4"/>
  <c r="BW29" i="4" s="1"/>
  <c r="BY29" i="4"/>
  <c r="CE29" i="4" s="1"/>
  <c r="CG29" i="4"/>
  <c r="CM29" i="4" s="1"/>
  <c r="M36" i="4" l="1"/>
  <c r="S36" i="4" s="1"/>
  <c r="U36" i="4"/>
  <c r="AA36" i="4" s="1"/>
  <c r="AC36" i="4"/>
  <c r="AI36" i="4" s="1"/>
  <c r="AK36" i="4"/>
  <c r="AQ36" i="4" s="1"/>
  <c r="AS36" i="4"/>
  <c r="AY36" i="4" s="1"/>
  <c r="BA36" i="4"/>
  <c r="BG36" i="4" s="1"/>
  <c r="BI36" i="4"/>
  <c r="BO36" i="4" s="1"/>
  <c r="BQ36" i="4"/>
  <c r="BW36" i="4" s="1"/>
  <c r="BY36" i="4"/>
  <c r="CE36" i="4" s="1"/>
  <c r="CG36" i="4"/>
  <c r="CM36" i="4" s="1"/>
  <c r="E36" i="4"/>
  <c r="K36" i="4" s="1"/>
  <c r="E43" i="5"/>
  <c r="K43" i="5" s="1"/>
  <c r="E39" i="5"/>
  <c r="E46" i="5"/>
  <c r="K46" i="5" s="1"/>
  <c r="E45" i="5"/>
  <c r="K45" i="5" s="1"/>
  <c r="M43" i="5"/>
  <c r="S43" i="5" s="1"/>
  <c r="U43" i="5"/>
  <c r="AA43" i="5" s="1"/>
  <c r="AC43" i="5"/>
  <c r="AI43" i="5" s="1"/>
  <c r="AK43" i="5"/>
  <c r="AQ43" i="5" s="1"/>
  <c r="AS43" i="5"/>
  <c r="AY43" i="5" s="1"/>
  <c r="BA43" i="5"/>
  <c r="BG43" i="5" s="1"/>
  <c r="BI43" i="5"/>
  <c r="BO43" i="5" s="1"/>
  <c r="BQ43" i="5"/>
  <c r="BW43" i="5" s="1"/>
  <c r="BY43" i="5"/>
  <c r="CE43" i="5" s="1"/>
  <c r="CG43" i="5"/>
  <c r="CM43" i="5" s="1"/>
  <c r="K39" i="5"/>
  <c r="M39" i="5"/>
  <c r="S39" i="5" s="1"/>
  <c r="U39" i="5"/>
  <c r="AA39" i="5" s="1"/>
  <c r="AC39" i="5"/>
  <c r="AI39" i="5" s="1"/>
  <c r="AK39" i="5"/>
  <c r="AQ39" i="5" s="1"/>
  <c r="AS39" i="5"/>
  <c r="AY39" i="5" s="1"/>
  <c r="BA39" i="5"/>
  <c r="BG39" i="5" s="1"/>
  <c r="BI39" i="5"/>
  <c r="BO39" i="5" s="1"/>
  <c r="BQ39" i="5"/>
  <c r="BW39" i="5" s="1"/>
  <c r="BY39" i="5"/>
  <c r="CE39" i="5" s="1"/>
  <c r="CG39" i="5"/>
  <c r="CM39" i="5" s="1"/>
  <c r="M46" i="5"/>
  <c r="S46" i="5" s="1"/>
  <c r="U46" i="5"/>
  <c r="AA46" i="5" s="1"/>
  <c r="AC46" i="5"/>
  <c r="AI46" i="5" s="1"/>
  <c r="AK46" i="5"/>
  <c r="AQ46" i="5" s="1"/>
  <c r="AS46" i="5"/>
  <c r="AY46" i="5" s="1"/>
  <c r="BA46" i="5"/>
  <c r="BG46" i="5" s="1"/>
  <c r="BI46" i="5"/>
  <c r="BO46" i="5" s="1"/>
  <c r="BQ46" i="5"/>
  <c r="BW46" i="5" s="1"/>
  <c r="BY46" i="5"/>
  <c r="CE46" i="5" s="1"/>
  <c r="CG46" i="5"/>
  <c r="CM46" i="5" s="1"/>
  <c r="M45" i="5"/>
  <c r="S45" i="5" s="1"/>
  <c r="U45" i="5"/>
  <c r="AA45" i="5" s="1"/>
  <c r="AC45" i="5"/>
  <c r="AI45" i="5" s="1"/>
  <c r="AK45" i="5"/>
  <c r="AQ45" i="5" s="1"/>
  <c r="AS45" i="5"/>
  <c r="AY45" i="5" s="1"/>
  <c r="BA45" i="5"/>
  <c r="BG45" i="5" s="1"/>
  <c r="BI45" i="5"/>
  <c r="BO45" i="5" s="1"/>
  <c r="BQ45" i="5"/>
  <c r="BW45" i="5" s="1"/>
  <c r="BY45" i="5"/>
  <c r="CE45" i="5" s="1"/>
  <c r="CG45" i="5"/>
  <c r="CM45" i="5" s="1"/>
  <c r="E14" i="5"/>
  <c r="K14" i="5" s="1"/>
  <c r="M14" i="5"/>
  <c r="S14" i="5" s="1"/>
  <c r="U14" i="5"/>
  <c r="AA14" i="5" s="1"/>
  <c r="AC14" i="5"/>
  <c r="AI14" i="5" s="1"/>
  <c r="AK14" i="5"/>
  <c r="AQ14" i="5" s="1"/>
  <c r="AS14" i="5"/>
  <c r="AY14" i="5" s="1"/>
  <c r="BA14" i="5"/>
  <c r="BG14" i="5" s="1"/>
  <c r="BI14" i="5"/>
  <c r="BO14" i="5" s="1"/>
  <c r="BQ14" i="5"/>
  <c r="BW14" i="5" s="1"/>
  <c r="BY14" i="5"/>
  <c r="CE14" i="5" s="1"/>
  <c r="CG14" i="5"/>
  <c r="CM14" i="5" s="1"/>
  <c r="E17" i="5"/>
  <c r="K17" i="5" s="1"/>
  <c r="CQ17" i="5" s="1"/>
  <c r="E18" i="5"/>
  <c r="K18" i="5" s="1"/>
  <c r="M17" i="5"/>
  <c r="S17" i="5" s="1"/>
  <c r="CR17" i="5" s="1"/>
  <c r="U17" i="5"/>
  <c r="AA17" i="5" s="1"/>
  <c r="CS17" i="5" s="1"/>
  <c r="AC17" i="5"/>
  <c r="AI17" i="5" s="1"/>
  <c r="CT17" i="5" s="1"/>
  <c r="AK17" i="5"/>
  <c r="AQ17" i="5" s="1"/>
  <c r="CU17" i="5" s="1"/>
  <c r="AS17" i="5"/>
  <c r="AY17" i="5" s="1"/>
  <c r="CV17" i="5" s="1"/>
  <c r="BA17" i="5"/>
  <c r="BG17" i="5" s="1"/>
  <c r="CW17" i="5" s="1"/>
  <c r="BI17" i="5"/>
  <c r="BO17" i="5" s="1"/>
  <c r="CX17" i="5" s="1"/>
  <c r="BQ17" i="5"/>
  <c r="BW17" i="5" s="1"/>
  <c r="CY17" i="5" s="1"/>
  <c r="BY17" i="5"/>
  <c r="CE17" i="5" s="1"/>
  <c r="CZ17" i="5" s="1"/>
  <c r="CG17" i="5"/>
  <c r="CM17" i="5" s="1"/>
  <c r="DA17" i="5" s="1"/>
  <c r="M18" i="5"/>
  <c r="S18" i="5" s="1"/>
  <c r="U18" i="5"/>
  <c r="AA18" i="5" s="1"/>
  <c r="AC18" i="5"/>
  <c r="AI18" i="5" s="1"/>
  <c r="AK18" i="5"/>
  <c r="AQ18" i="5" s="1"/>
  <c r="AS18" i="5"/>
  <c r="AY18" i="5" s="1"/>
  <c r="BA18" i="5"/>
  <c r="BG18" i="5" s="1"/>
  <c r="BI18" i="5"/>
  <c r="BO18" i="5" s="1"/>
  <c r="BQ18" i="5"/>
  <c r="BW18" i="5" s="1"/>
  <c r="BY18" i="5"/>
  <c r="CE18" i="5" s="1"/>
  <c r="CG18" i="5"/>
  <c r="CM18" i="5" s="1"/>
  <c r="DD17" i="5" l="1"/>
  <c r="DE17" i="5"/>
  <c r="DC17" i="5"/>
  <c r="DF17" i="5"/>
  <c r="DG17" i="5"/>
  <c r="AS19" i="5"/>
  <c r="AY19" i="5" s="1"/>
  <c r="AS4" i="5"/>
  <c r="AY4" i="5" s="1"/>
  <c r="CG19" i="5"/>
  <c r="CM19" i="5" s="1"/>
  <c r="CG16" i="5"/>
  <c r="CM16" i="5" s="1"/>
  <c r="BA13" i="5"/>
  <c r="BG13" i="5" s="1"/>
  <c r="E9" i="1" l="1"/>
  <c r="K9" i="1" s="1"/>
  <c r="M9" i="1"/>
  <c r="S9" i="1" s="1"/>
  <c r="U9" i="1"/>
  <c r="AA9" i="1" s="1"/>
  <c r="AC9" i="1"/>
  <c r="AI9" i="1" s="1"/>
  <c r="AK9" i="1"/>
  <c r="AQ9" i="1" s="1"/>
  <c r="AS9" i="1"/>
  <c r="AY9" i="1" s="1"/>
  <c r="BA9" i="1"/>
  <c r="BG9" i="1" s="1"/>
  <c r="BI9" i="1"/>
  <c r="BO9" i="1" s="1"/>
  <c r="BQ9" i="1"/>
  <c r="BW9" i="1" s="1"/>
  <c r="BY9" i="1"/>
  <c r="CE9" i="1" s="1"/>
  <c r="CG9" i="1"/>
  <c r="CM9" i="1" s="1"/>
  <c r="BA38" i="5"/>
  <c r="BG38" i="5" s="1"/>
  <c r="BA42" i="5"/>
  <c r="BG42" i="5" s="1"/>
  <c r="BA40" i="5"/>
  <c r="BG40" i="5" s="1"/>
  <c r="BA33" i="5"/>
  <c r="BG33" i="5" s="1"/>
  <c r="BA44" i="5"/>
  <c r="BG44" i="5" s="1"/>
  <c r="BA35" i="5"/>
  <c r="BG35" i="5" s="1"/>
  <c r="BA41" i="5"/>
  <c r="BG41" i="5" s="1"/>
  <c r="BA34" i="5"/>
  <c r="BG34" i="5" s="1"/>
  <c r="BA31" i="5"/>
  <c r="BG31" i="5" s="1"/>
  <c r="BA37" i="5"/>
  <c r="BG37" i="5" s="1"/>
  <c r="BA32" i="5"/>
  <c r="BG32" i="5" s="1"/>
  <c r="BA36" i="5"/>
  <c r="BG36" i="5" s="1"/>
  <c r="BA30" i="5"/>
  <c r="BG30" i="5" s="1"/>
  <c r="BA28" i="5"/>
  <c r="BG28" i="5" s="1"/>
  <c r="BA27" i="5"/>
  <c r="BG27" i="5" s="1"/>
  <c r="BA29" i="5"/>
  <c r="BG29" i="5" s="1"/>
  <c r="BA26" i="5"/>
  <c r="BG26" i="5" s="1"/>
  <c r="BA20" i="5"/>
  <c r="BG20" i="5" s="1"/>
  <c r="BA15" i="5"/>
  <c r="BG15" i="5" s="1"/>
  <c r="BA16" i="5"/>
  <c r="BG16" i="5" s="1"/>
  <c r="CW13" i="5" s="1"/>
  <c r="BA19" i="5"/>
  <c r="BG19" i="5" s="1"/>
  <c r="BA4" i="5"/>
  <c r="BG4" i="5" s="1"/>
  <c r="BA5" i="5"/>
  <c r="BG5" i="5" s="1"/>
  <c r="BA7" i="5"/>
  <c r="BG7" i="5" s="1"/>
  <c r="BA6" i="5"/>
  <c r="BG6" i="5" s="1"/>
  <c r="BA9" i="5"/>
  <c r="BG9" i="5" s="1"/>
  <c r="BA8" i="5"/>
  <c r="BG8" i="5" s="1"/>
  <c r="BA3" i="5"/>
  <c r="BG3" i="5" s="1"/>
  <c r="BA10" i="5"/>
  <c r="BG10" i="5" s="1"/>
  <c r="BA35" i="4"/>
  <c r="BG35" i="4" s="1"/>
  <c r="BA37" i="4"/>
  <c r="BG37" i="4" s="1"/>
  <c r="BA32" i="4"/>
  <c r="BG32" i="4" s="1"/>
  <c r="BA20" i="4"/>
  <c r="BG20" i="4" s="1"/>
  <c r="BA24" i="4"/>
  <c r="BG24" i="4" s="1"/>
  <c r="BA26" i="4"/>
  <c r="BG26" i="4" s="1"/>
  <c r="BA33" i="4"/>
  <c r="BG33" i="4" s="1"/>
  <c r="BA28" i="4"/>
  <c r="BG28" i="4" s="1"/>
  <c r="BA31" i="4"/>
  <c r="BG31" i="4" s="1"/>
  <c r="BA14" i="4"/>
  <c r="BG14" i="4" s="1"/>
  <c r="BA34" i="4"/>
  <c r="BG34" i="4" s="1"/>
  <c r="BA23" i="4"/>
  <c r="BG23" i="4" s="1"/>
  <c r="BA25" i="4"/>
  <c r="BG25" i="4" s="1"/>
  <c r="BA13" i="4"/>
  <c r="BG13" i="4" s="1"/>
  <c r="BA27" i="4"/>
  <c r="BG27" i="4" s="1"/>
  <c r="BA22" i="4"/>
  <c r="BG22" i="4" s="1"/>
  <c r="BA19" i="4"/>
  <c r="BG19" i="4" s="1"/>
  <c r="BA21" i="4"/>
  <c r="BG21" i="4" s="1"/>
  <c r="BA30" i="4"/>
  <c r="BG30" i="4" s="1"/>
  <c r="BA18" i="4"/>
  <c r="BG18" i="4" s="1"/>
  <c r="BA16" i="4"/>
  <c r="BG16" i="4" s="1"/>
  <c r="BA15" i="4"/>
  <c r="BG15" i="4" s="1"/>
  <c r="BA17" i="4"/>
  <c r="BG17" i="4" s="1"/>
  <c r="BA64" i="1"/>
  <c r="BG64" i="1" s="1"/>
  <c r="CW63" i="1" s="1"/>
  <c r="BA63" i="1"/>
  <c r="BG63" i="1" s="1"/>
  <c r="BA56" i="1"/>
  <c r="BG56" i="1" s="1"/>
  <c r="BA31" i="1"/>
  <c r="BG31" i="1" s="1"/>
  <c r="BA45" i="1"/>
  <c r="BG45" i="1" s="1"/>
  <c r="BA54" i="1"/>
  <c r="BG54" i="1" s="1"/>
  <c r="BA49" i="1"/>
  <c r="BG49" i="1" s="1"/>
  <c r="BA66" i="1"/>
  <c r="BG66" i="1" s="1"/>
  <c r="BA65" i="1"/>
  <c r="BG65" i="1" s="1"/>
  <c r="CW64" i="1" s="1"/>
  <c r="BA57" i="1"/>
  <c r="BG57" i="1" s="1"/>
  <c r="BA62" i="1"/>
  <c r="BG62" i="1" s="1"/>
  <c r="BA48" i="1"/>
  <c r="BG48" i="1" s="1"/>
  <c r="BA40" i="1"/>
  <c r="BG40" i="1" s="1"/>
  <c r="BA52" i="1"/>
  <c r="BG52" i="1" s="1"/>
  <c r="BA44" i="1"/>
  <c r="BG44" i="1" s="1"/>
  <c r="BA39" i="1"/>
  <c r="BG39" i="1" s="1"/>
  <c r="BA59" i="1"/>
  <c r="BG59" i="1" s="1"/>
  <c r="BA50" i="1"/>
  <c r="BG50" i="1" s="1"/>
  <c r="BA42" i="1"/>
  <c r="BG42" i="1" s="1"/>
  <c r="BA47" i="1"/>
  <c r="BG47" i="1" s="1"/>
  <c r="BA53" i="1"/>
  <c r="BG53" i="1" s="1"/>
  <c r="BA38" i="1"/>
  <c r="BG38" i="1" s="1"/>
  <c r="BA43" i="1"/>
  <c r="BG43" i="1" s="1"/>
  <c r="BA55" i="1"/>
  <c r="BG55" i="1" s="1"/>
  <c r="BA46" i="1"/>
  <c r="BG46" i="1" s="1"/>
  <c r="BA51" i="1"/>
  <c r="BG51" i="1" s="1"/>
  <c r="BA41" i="1"/>
  <c r="BG41" i="1" s="1"/>
  <c r="BA37" i="1"/>
  <c r="BG37" i="1" s="1"/>
  <c r="BA36" i="1"/>
  <c r="BG36" i="1" s="1"/>
  <c r="BA34" i="1"/>
  <c r="BG34" i="1" s="1"/>
  <c r="BA35" i="1"/>
  <c r="BG35" i="1" s="1"/>
  <c r="BA33" i="1"/>
  <c r="BG33" i="1" s="1"/>
  <c r="BA30" i="1"/>
  <c r="BG30" i="1" s="1"/>
  <c r="BA32" i="1"/>
  <c r="BG32" i="1" s="1"/>
  <c r="BA29" i="1"/>
  <c r="BG29" i="1" s="1"/>
  <c r="BA21" i="1"/>
  <c r="BG21" i="1" s="1"/>
  <c r="CW21" i="1" s="1"/>
  <c r="BA18" i="1"/>
  <c r="BG18" i="1" s="1"/>
  <c r="BA13" i="1"/>
  <c r="BG13" i="1" s="1"/>
  <c r="BA16" i="1"/>
  <c r="BG16" i="1" s="1"/>
  <c r="BA12" i="1"/>
  <c r="BG12" i="1" s="1"/>
  <c r="BA15" i="1"/>
  <c r="BG15" i="1" s="1"/>
  <c r="BA17" i="1"/>
  <c r="BG17" i="1" s="1"/>
  <c r="BA8" i="1"/>
  <c r="BG8" i="1" s="1"/>
  <c r="BA14" i="1"/>
  <c r="BG14" i="1" s="1"/>
  <c r="BA11" i="1"/>
  <c r="BG11" i="1" s="1"/>
  <c r="BA23" i="1"/>
  <c r="BG23" i="1" s="1"/>
  <c r="BA6" i="1"/>
  <c r="BG6" i="1" s="1"/>
  <c r="BA5" i="1"/>
  <c r="BG5" i="1" s="1"/>
  <c r="BA7" i="1"/>
  <c r="BG7" i="1" s="1"/>
  <c r="BA4" i="1"/>
  <c r="BG4" i="1" s="1"/>
  <c r="BA3" i="1"/>
  <c r="BG3" i="1" s="1"/>
  <c r="CW15" i="5" l="1"/>
  <c r="CW65" i="1"/>
  <c r="CW19" i="1"/>
  <c r="CW20" i="1"/>
  <c r="CW35" i="4"/>
  <c r="CW19" i="5"/>
  <c r="CW20" i="5"/>
  <c r="CW14" i="5"/>
  <c r="CW18" i="1"/>
  <c r="E31" i="1"/>
  <c r="K31" i="1" s="1"/>
  <c r="M31" i="1"/>
  <c r="S31" i="1" s="1"/>
  <c r="U31" i="1"/>
  <c r="AA31" i="1" s="1"/>
  <c r="AC31" i="1"/>
  <c r="AI31" i="1" s="1"/>
  <c r="AK31" i="1"/>
  <c r="AQ31" i="1" s="1"/>
  <c r="AS31" i="1"/>
  <c r="AY31" i="1" s="1"/>
  <c r="BI31" i="1"/>
  <c r="BO31" i="1" s="1"/>
  <c r="BQ31" i="1"/>
  <c r="BW31" i="1"/>
  <c r="BY31" i="1"/>
  <c r="CE31" i="1" s="1"/>
  <c r="CG31" i="1"/>
  <c r="CM31" i="1" s="1"/>
  <c r="E45" i="1"/>
  <c r="K45" i="1" s="1"/>
  <c r="M45" i="1"/>
  <c r="S45" i="1" s="1"/>
  <c r="U45" i="1"/>
  <c r="AA45" i="1" s="1"/>
  <c r="AC45" i="1"/>
  <c r="AI45" i="1" s="1"/>
  <c r="AK45" i="1"/>
  <c r="AQ45" i="1" s="1"/>
  <c r="AS45" i="1"/>
  <c r="AY45" i="1" s="1"/>
  <c r="BI45" i="1"/>
  <c r="BO45" i="1" s="1"/>
  <c r="BQ45" i="1"/>
  <c r="BW45" i="1" s="1"/>
  <c r="BY45" i="1"/>
  <c r="CE45" i="1" s="1"/>
  <c r="CG45" i="1"/>
  <c r="CM45" i="1" s="1"/>
  <c r="E40" i="5"/>
  <c r="K40" i="5" s="1"/>
  <c r="M40" i="5"/>
  <c r="S40" i="5" s="1"/>
  <c r="U40" i="5"/>
  <c r="AA40" i="5" s="1"/>
  <c r="AC40" i="5"/>
  <c r="AI40" i="5" s="1"/>
  <c r="AK40" i="5"/>
  <c r="AQ40" i="5" s="1"/>
  <c r="AS40" i="5"/>
  <c r="AY40" i="5" s="1"/>
  <c r="BI40" i="5"/>
  <c r="BO40" i="5" s="1"/>
  <c r="BQ40" i="5"/>
  <c r="BW40" i="5" s="1"/>
  <c r="BY40" i="5"/>
  <c r="CE40" i="5" s="1"/>
  <c r="CG40" i="5"/>
  <c r="CM40" i="5" s="1"/>
  <c r="E4" i="4" l="1"/>
  <c r="K4" i="4" s="1"/>
  <c r="M4" i="4"/>
  <c r="S4" i="4" s="1"/>
  <c r="U4" i="4"/>
  <c r="AA4" i="4" s="1"/>
  <c r="AC4" i="4"/>
  <c r="AI4" i="4" s="1"/>
  <c r="AK4" i="4"/>
  <c r="AQ4" i="4" s="1"/>
  <c r="AS4" i="4"/>
  <c r="AY4" i="4" s="1"/>
  <c r="BA4" i="4"/>
  <c r="BG4" i="4" s="1"/>
  <c r="BI4" i="4"/>
  <c r="BO4" i="4" s="1"/>
  <c r="BQ4" i="4"/>
  <c r="BW4" i="4" s="1"/>
  <c r="BY4" i="4"/>
  <c r="CE4" i="4" s="1"/>
  <c r="CG4" i="4"/>
  <c r="CM4" i="4" s="1"/>
  <c r="E49" i="1" l="1"/>
  <c r="K49" i="1" s="1"/>
  <c r="M49" i="1"/>
  <c r="S49" i="1" s="1"/>
  <c r="U49" i="1"/>
  <c r="AA49" i="1" s="1"/>
  <c r="AC49" i="1"/>
  <c r="AI49" i="1" s="1"/>
  <c r="AK49" i="1"/>
  <c r="AQ49" i="1" s="1"/>
  <c r="AS49" i="1"/>
  <c r="AY49" i="1" s="1"/>
  <c r="BI49" i="1"/>
  <c r="BO49" i="1" s="1"/>
  <c r="BQ49" i="1"/>
  <c r="BW49" i="1" s="1"/>
  <c r="BY49" i="1"/>
  <c r="CE49" i="1" s="1"/>
  <c r="CG49" i="1"/>
  <c r="CM49" i="1" s="1"/>
  <c r="E42" i="5"/>
  <c r="K42" i="5" s="1"/>
  <c r="M42" i="5"/>
  <c r="S42" i="5" s="1"/>
  <c r="U42" i="5"/>
  <c r="AA42" i="5" s="1"/>
  <c r="AC42" i="5"/>
  <c r="AI42" i="5" s="1"/>
  <c r="AK42" i="5"/>
  <c r="AQ42" i="5" s="1"/>
  <c r="AS42" i="5"/>
  <c r="AY42" i="5" s="1"/>
  <c r="BI42" i="5"/>
  <c r="BO42" i="5" s="1"/>
  <c r="BQ42" i="5"/>
  <c r="BW42" i="5" s="1"/>
  <c r="BY42" i="5"/>
  <c r="CE42" i="5" s="1"/>
  <c r="CG42" i="5"/>
  <c r="CM42" i="5" s="1"/>
  <c r="M5" i="5"/>
  <c r="S5" i="5" s="1"/>
  <c r="U5" i="5"/>
  <c r="AA5" i="5" s="1"/>
  <c r="AC5" i="5"/>
  <c r="AI5" i="5" s="1"/>
  <c r="AK5" i="5"/>
  <c r="AQ5" i="5" s="1"/>
  <c r="AS5" i="5"/>
  <c r="AY5" i="5" s="1"/>
  <c r="BI5" i="5"/>
  <c r="BO5" i="5" s="1"/>
  <c r="BQ5" i="5"/>
  <c r="BW5" i="5" s="1"/>
  <c r="BY5" i="5"/>
  <c r="CE5" i="5" s="1"/>
  <c r="CG5" i="5"/>
  <c r="CM5" i="5" s="1"/>
  <c r="E5" i="5"/>
  <c r="K5" i="5" s="1"/>
  <c r="E20" i="5"/>
  <c r="K20" i="5" s="1"/>
  <c r="M20" i="5"/>
  <c r="S20" i="5" s="1"/>
  <c r="U20" i="5"/>
  <c r="AA20" i="5" s="1"/>
  <c r="AC20" i="5"/>
  <c r="AI20" i="5" s="1"/>
  <c r="AK20" i="5"/>
  <c r="AQ20" i="5" s="1"/>
  <c r="AS20" i="5"/>
  <c r="AY20" i="5" s="1"/>
  <c r="BI20" i="5"/>
  <c r="BO20" i="5" s="1"/>
  <c r="BQ20" i="5"/>
  <c r="BW20" i="5" s="1"/>
  <c r="BY20" i="5"/>
  <c r="CE20" i="5" s="1"/>
  <c r="CG20" i="5"/>
  <c r="CM20" i="5" s="1"/>
  <c r="CY20" i="5" l="1"/>
  <c r="CX20" i="5"/>
  <c r="DA19" i="5"/>
  <c r="DA20" i="5"/>
  <c r="CV19" i="5"/>
  <c r="CV20" i="5"/>
  <c r="CR20" i="5"/>
  <c r="CZ20" i="5"/>
  <c r="CU20" i="5"/>
  <c r="CQ20" i="5"/>
  <c r="CT20" i="5"/>
  <c r="CS20" i="5"/>
  <c r="E14" i="4"/>
  <c r="K14" i="4" s="1"/>
  <c r="M14" i="4"/>
  <c r="S14" i="4" s="1"/>
  <c r="U14" i="4"/>
  <c r="AA14" i="4" s="1"/>
  <c r="AC14" i="4"/>
  <c r="AI14" i="4" s="1"/>
  <c r="AK14" i="4"/>
  <c r="AQ14" i="4" s="1"/>
  <c r="AS14" i="4"/>
  <c r="AY14" i="4" s="1"/>
  <c r="BI14" i="4"/>
  <c r="BO14" i="4" s="1"/>
  <c r="BQ14" i="4"/>
  <c r="BW14" i="4" s="1"/>
  <c r="BY14" i="4"/>
  <c r="CE14" i="4" s="1"/>
  <c r="CG14" i="4"/>
  <c r="CM14" i="4" s="1"/>
  <c r="M43" i="1" l="1"/>
  <c r="E43" i="1"/>
  <c r="E44" i="1"/>
  <c r="K44" i="1" s="1"/>
  <c r="M44" i="1"/>
  <c r="S44" i="1" s="1"/>
  <c r="U44" i="1"/>
  <c r="AA44" i="1" s="1"/>
  <c r="AC44" i="1"/>
  <c r="AI44" i="1" s="1"/>
  <c r="AK44" i="1"/>
  <c r="AQ44" i="1" s="1"/>
  <c r="AS44" i="1"/>
  <c r="AY44" i="1" s="1"/>
  <c r="BI44" i="1"/>
  <c r="BO44" i="1" s="1"/>
  <c r="BQ44" i="1"/>
  <c r="BW44" i="1" s="1"/>
  <c r="BY44" i="1"/>
  <c r="CE44" i="1" s="1"/>
  <c r="CG44" i="1"/>
  <c r="CM44" i="1" s="1"/>
  <c r="E56" i="1"/>
  <c r="K56" i="1" s="1"/>
  <c r="M56" i="1"/>
  <c r="S56" i="1" s="1"/>
  <c r="U56" i="1"/>
  <c r="AA56" i="1" s="1"/>
  <c r="AC56" i="1"/>
  <c r="AI56" i="1" s="1"/>
  <c r="AK56" i="1"/>
  <c r="AQ56" i="1" s="1"/>
  <c r="AS56" i="1"/>
  <c r="AY56" i="1" s="1"/>
  <c r="BI56" i="1"/>
  <c r="BO56" i="1" s="1"/>
  <c r="BQ56" i="1"/>
  <c r="BW56" i="1" s="1"/>
  <c r="BY56" i="1"/>
  <c r="CE56" i="1" s="1"/>
  <c r="CG56" i="1"/>
  <c r="CM56" i="1" s="1"/>
  <c r="E35" i="4"/>
  <c r="K35" i="4" s="1"/>
  <c r="M35" i="4"/>
  <c r="S35" i="4" s="1"/>
  <c r="U35" i="4"/>
  <c r="AA35" i="4" s="1"/>
  <c r="AC35" i="4"/>
  <c r="AI35" i="4" s="1"/>
  <c r="AK35" i="4"/>
  <c r="AQ35" i="4" s="1"/>
  <c r="AS35" i="4"/>
  <c r="AY35" i="4" s="1"/>
  <c r="BI35" i="4"/>
  <c r="BO35" i="4" s="1"/>
  <c r="BQ35" i="4"/>
  <c r="BW35" i="4" s="1"/>
  <c r="BY35" i="4"/>
  <c r="CE35" i="4" s="1"/>
  <c r="CG35" i="4"/>
  <c r="CM35" i="4" s="1"/>
  <c r="E24" i="4"/>
  <c r="K24" i="4" s="1"/>
  <c r="M24" i="4"/>
  <c r="S24" i="4" s="1"/>
  <c r="U24" i="4"/>
  <c r="AA24" i="4" s="1"/>
  <c r="AC24" i="4"/>
  <c r="AI24" i="4" s="1"/>
  <c r="AK24" i="4"/>
  <c r="AQ24" i="4" s="1"/>
  <c r="AS24" i="4"/>
  <c r="AY24" i="4" s="1"/>
  <c r="BI24" i="4"/>
  <c r="BO24" i="4" s="1"/>
  <c r="BQ24" i="4"/>
  <c r="BW24" i="4" s="1"/>
  <c r="BY24" i="4"/>
  <c r="CE24" i="4" s="1"/>
  <c r="CG24" i="4"/>
  <c r="CM24" i="4" s="1"/>
  <c r="E3" i="4"/>
  <c r="K3" i="4" s="1"/>
  <c r="M3" i="4"/>
  <c r="S3" i="4" s="1"/>
  <c r="U3" i="4"/>
  <c r="AA3" i="4" s="1"/>
  <c r="AC3" i="4"/>
  <c r="AI3" i="4" s="1"/>
  <c r="AK3" i="4"/>
  <c r="AQ3" i="4" s="1"/>
  <c r="AS3" i="4"/>
  <c r="AY3" i="4" s="1"/>
  <c r="BA3" i="4"/>
  <c r="BG3" i="4" s="1"/>
  <c r="BI3" i="4"/>
  <c r="BO3" i="4" s="1"/>
  <c r="BQ3" i="4"/>
  <c r="BW3" i="4" s="1"/>
  <c r="BY3" i="4"/>
  <c r="CE3" i="4" s="1"/>
  <c r="CG3" i="4"/>
  <c r="CM3" i="4" s="1"/>
  <c r="E64" i="1" l="1"/>
  <c r="K64" i="1" s="1"/>
  <c r="E40" i="1"/>
  <c r="K40" i="1" s="1"/>
  <c r="E65" i="1"/>
  <c r="K65" i="1" s="1"/>
  <c r="CQ64" i="1" s="1"/>
  <c r="E66" i="1"/>
  <c r="K66" i="1" s="1"/>
  <c r="E39" i="1"/>
  <c r="K39" i="1" s="1"/>
  <c r="E63" i="1"/>
  <c r="K63" i="1" s="1"/>
  <c r="E48" i="1"/>
  <c r="K48" i="1" s="1"/>
  <c r="E57" i="1"/>
  <c r="K57" i="1" s="1"/>
  <c r="E36" i="1"/>
  <c r="K36" i="1" s="1"/>
  <c r="E52" i="1"/>
  <c r="K52" i="1" s="1"/>
  <c r="E47" i="1"/>
  <c r="K47" i="1" s="1"/>
  <c r="K43" i="1"/>
  <c r="E55" i="1"/>
  <c r="K55" i="1" s="1"/>
  <c r="E54" i="1"/>
  <c r="K54" i="1" s="1"/>
  <c r="E50" i="1"/>
  <c r="K50" i="1" s="1"/>
  <c r="E59" i="1"/>
  <c r="K59" i="1" s="1"/>
  <c r="E42" i="1"/>
  <c r="K42" i="1" s="1"/>
  <c r="E38" i="1"/>
  <c r="K38" i="1" s="1"/>
  <c r="E53" i="1"/>
  <c r="K53" i="1" s="1"/>
  <c r="E51" i="1"/>
  <c r="K51" i="1" s="1"/>
  <c r="E37" i="1"/>
  <c r="K37" i="1" s="1"/>
  <c r="E46" i="1"/>
  <c r="K46" i="1" s="1"/>
  <c r="E62" i="1"/>
  <c r="K62" i="1" s="1"/>
  <c r="E35" i="1"/>
  <c r="K35" i="1" s="1"/>
  <c r="E41" i="1"/>
  <c r="K41" i="1" s="1"/>
  <c r="E34" i="1"/>
  <c r="K34" i="1" s="1"/>
  <c r="E30" i="1"/>
  <c r="K30" i="1" s="1"/>
  <c r="E33" i="1"/>
  <c r="K33" i="1" s="1"/>
  <c r="E32" i="1"/>
  <c r="K32" i="1" s="1"/>
  <c r="E29" i="1"/>
  <c r="K29" i="1" s="1"/>
  <c r="CQ29" i="1" s="1"/>
  <c r="E21" i="1"/>
  <c r="K21" i="1" s="1"/>
  <c r="CQ21" i="1" s="1"/>
  <c r="E18" i="1"/>
  <c r="K18" i="1" s="1"/>
  <c r="E13" i="1"/>
  <c r="K13" i="1" s="1"/>
  <c r="E8" i="1"/>
  <c r="K8" i="1" s="1"/>
  <c r="E11" i="1"/>
  <c r="K11" i="1" s="1"/>
  <c r="E14" i="1"/>
  <c r="K14" i="1" s="1"/>
  <c r="E15" i="1"/>
  <c r="K15" i="1" s="1"/>
  <c r="E16" i="1"/>
  <c r="K16" i="1" s="1"/>
  <c r="E17" i="1"/>
  <c r="K17" i="1" s="1"/>
  <c r="E23" i="1"/>
  <c r="K23" i="1" s="1"/>
  <c r="E7" i="1"/>
  <c r="K7" i="1" s="1"/>
  <c r="E5" i="1"/>
  <c r="K5" i="1" s="1"/>
  <c r="E6" i="1"/>
  <c r="K6" i="1" s="1"/>
  <c r="E3" i="1"/>
  <c r="K3" i="1" s="1"/>
  <c r="E4" i="1"/>
  <c r="K4" i="1" s="1"/>
  <c r="E12" i="1"/>
  <c r="K12" i="1" s="1"/>
  <c r="M40" i="1"/>
  <c r="E37" i="4"/>
  <c r="K37" i="4" s="1"/>
  <c r="E32" i="4"/>
  <c r="K32" i="4" s="1"/>
  <c r="E25" i="4"/>
  <c r="K25" i="4" s="1"/>
  <c r="E23" i="4"/>
  <c r="K23" i="4" s="1"/>
  <c r="E20" i="4"/>
  <c r="K20" i="4" s="1"/>
  <c r="E28" i="4"/>
  <c r="K28" i="4" s="1"/>
  <c r="E34" i="4"/>
  <c r="K34" i="4" s="1"/>
  <c r="E33" i="4"/>
  <c r="K33" i="4" s="1"/>
  <c r="E31" i="4"/>
  <c r="K31" i="4" s="1"/>
  <c r="E26" i="4"/>
  <c r="K26" i="4" s="1"/>
  <c r="E19" i="4"/>
  <c r="K19" i="4" s="1"/>
  <c r="E27" i="4"/>
  <c r="K27" i="4" s="1"/>
  <c r="E22" i="4"/>
  <c r="K22" i="4" s="1"/>
  <c r="E21" i="4"/>
  <c r="K21" i="4" s="1"/>
  <c r="E18" i="4"/>
  <c r="K18" i="4" s="1"/>
  <c r="E30" i="4"/>
  <c r="K30" i="4" s="1"/>
  <c r="E16" i="4"/>
  <c r="K16" i="4" s="1"/>
  <c r="E13" i="4"/>
  <c r="K13" i="4" s="1"/>
  <c r="E15" i="4"/>
  <c r="K15" i="4" s="1"/>
  <c r="CQ14" i="4" s="1"/>
  <c r="E17" i="4"/>
  <c r="K17" i="4" s="1"/>
  <c r="E6" i="4"/>
  <c r="K6" i="4" s="1"/>
  <c r="CQ6" i="4" s="1"/>
  <c r="E5" i="4"/>
  <c r="K5" i="4" s="1"/>
  <c r="CQ65" i="1" l="1"/>
  <c r="CQ62" i="1"/>
  <c r="CQ63" i="1"/>
  <c r="CQ16" i="1"/>
  <c r="CQ13" i="4"/>
  <c r="CQ19" i="1"/>
  <c r="CQ20" i="1"/>
  <c r="CQ35" i="4"/>
  <c r="CQ30" i="1"/>
  <c r="CQ66" i="1"/>
  <c r="CQ36" i="4"/>
  <c r="CQ23" i="1"/>
  <c r="CQ7" i="4"/>
  <c r="CQ38" i="1"/>
  <c r="CQ17" i="1"/>
  <c r="CQ18" i="1"/>
  <c r="CQ33" i="1"/>
  <c r="CQ41" i="1"/>
  <c r="CQ34" i="1"/>
  <c r="CQ51" i="1"/>
  <c r="CQ59" i="1"/>
  <c r="CQ40" i="1"/>
  <c r="CQ46" i="1"/>
  <c r="CQ15" i="1"/>
  <c r="CQ9" i="1"/>
  <c r="CQ13" i="1"/>
  <c r="CQ43" i="1"/>
  <c r="CQ12" i="1"/>
  <c r="CQ3" i="1"/>
  <c r="CQ7" i="1"/>
  <c r="CQ11" i="1"/>
  <c r="CQ37" i="4"/>
  <c r="CQ37" i="1"/>
  <c r="CQ45" i="1"/>
  <c r="CQ56" i="1"/>
  <c r="CQ35" i="1"/>
  <c r="CQ39" i="1"/>
  <c r="CQ50" i="1"/>
  <c r="CQ24" i="4"/>
  <c r="CQ32" i="4"/>
  <c r="CQ34" i="4"/>
  <c r="CQ27" i="4"/>
  <c r="CQ31" i="4"/>
  <c r="CQ4" i="4"/>
  <c r="CQ15" i="4"/>
  <c r="CQ23" i="4"/>
  <c r="CQ25" i="4"/>
  <c r="CQ29" i="4"/>
  <c r="CQ33" i="4"/>
  <c r="CQ49" i="1"/>
  <c r="CQ53" i="1"/>
  <c r="CQ36" i="1"/>
  <c r="CQ61" i="1"/>
  <c r="CQ42" i="1"/>
  <c r="CQ60" i="1"/>
  <c r="CQ8" i="1"/>
  <c r="CQ5" i="1"/>
  <c r="CQ57" i="1"/>
  <c r="CQ55" i="1"/>
  <c r="CQ47" i="1"/>
  <c r="CQ44" i="1"/>
  <c r="CQ32" i="1"/>
  <c r="CQ48" i="1"/>
  <c r="CQ52" i="1"/>
  <c r="CQ58" i="1"/>
  <c r="CQ54" i="1"/>
  <c r="CQ31" i="1"/>
  <c r="CQ4" i="1"/>
  <c r="CQ6" i="1"/>
  <c r="CQ10" i="1"/>
  <c r="CQ14" i="1"/>
  <c r="CQ17" i="4"/>
  <c r="CQ19" i="4"/>
  <c r="CQ21" i="4"/>
  <c r="CQ30" i="4"/>
  <c r="CQ16" i="4"/>
  <c r="CQ18" i="4"/>
  <c r="CQ20" i="4"/>
  <c r="CQ22" i="4"/>
  <c r="CQ26" i="4"/>
  <c r="CQ28" i="4"/>
  <c r="CQ3" i="4"/>
  <c r="CQ5" i="4"/>
  <c r="E31" i="5" l="1"/>
  <c r="K31" i="5" s="1"/>
  <c r="E35" i="5"/>
  <c r="K35" i="5" s="1"/>
  <c r="E38" i="5"/>
  <c r="K38" i="5" s="1"/>
  <c r="CQ43" i="5"/>
  <c r="E44" i="5"/>
  <c r="K44" i="5" s="1"/>
  <c r="E34" i="5"/>
  <c r="K34" i="5" s="1"/>
  <c r="E33" i="5"/>
  <c r="K33" i="5" s="1"/>
  <c r="CQ44" i="5" s="1"/>
  <c r="E41" i="5"/>
  <c r="K41" i="5" s="1"/>
  <c r="E37" i="5"/>
  <c r="K37" i="5" s="1"/>
  <c r="E36" i="5"/>
  <c r="K36" i="5" s="1"/>
  <c r="E32" i="5"/>
  <c r="K32" i="5" s="1"/>
  <c r="E30" i="5"/>
  <c r="K30" i="5" s="1"/>
  <c r="E27" i="5"/>
  <c r="K27" i="5" s="1"/>
  <c r="E26" i="5"/>
  <c r="K26" i="5" s="1"/>
  <c r="E29" i="5"/>
  <c r="K29" i="5" s="1"/>
  <c r="E28" i="5"/>
  <c r="K28" i="5" s="1"/>
  <c r="E15" i="5"/>
  <c r="K15" i="5" s="1"/>
  <c r="E19" i="5"/>
  <c r="E4" i="5"/>
  <c r="E16" i="5"/>
  <c r="E13" i="5"/>
  <c r="E9" i="5"/>
  <c r="E7" i="5"/>
  <c r="K7" i="5" s="1"/>
  <c r="E6" i="5"/>
  <c r="E8" i="5"/>
  <c r="K8" i="5" s="1"/>
  <c r="E3" i="5"/>
  <c r="K3" i="5" s="1"/>
  <c r="E10" i="5"/>
  <c r="K10" i="5" s="1"/>
  <c r="CQ3" i="5" l="1"/>
  <c r="K4" i="5"/>
  <c r="K9" i="5"/>
  <c r="K19" i="5"/>
  <c r="K16" i="5"/>
  <c r="CQ14" i="5" s="1"/>
  <c r="K6" i="5"/>
  <c r="K13" i="5"/>
  <c r="CQ10" i="5" s="1"/>
  <c r="CQ41" i="5"/>
  <c r="CQ29" i="5"/>
  <c r="CQ46" i="5"/>
  <c r="CQ40" i="5"/>
  <c r="CQ38" i="5"/>
  <c r="CQ18" i="5"/>
  <c r="CQ31" i="5"/>
  <c r="CQ33" i="5"/>
  <c r="CQ42" i="5"/>
  <c r="CQ28" i="5"/>
  <c r="CQ30" i="5"/>
  <c r="CQ32" i="5"/>
  <c r="CQ36" i="5"/>
  <c r="CQ45" i="5"/>
  <c r="CQ27" i="5"/>
  <c r="CQ35" i="5"/>
  <c r="CQ39" i="5"/>
  <c r="CQ26" i="5"/>
  <c r="CQ37" i="5"/>
  <c r="CQ34" i="5"/>
  <c r="BY29" i="5"/>
  <c r="BY28" i="5"/>
  <c r="BY26" i="5"/>
  <c r="BY27" i="5"/>
  <c r="BY30" i="5"/>
  <c r="BY32" i="5"/>
  <c r="BY33" i="5"/>
  <c r="BY37" i="5"/>
  <c r="BY36" i="5"/>
  <c r="BY38" i="5"/>
  <c r="BY34" i="5"/>
  <c r="BY41" i="5"/>
  <c r="BY35" i="5"/>
  <c r="BY44" i="5"/>
  <c r="BY31" i="5"/>
  <c r="BY3" i="5"/>
  <c r="BY8" i="5"/>
  <c r="BY9" i="5"/>
  <c r="BY7" i="5"/>
  <c r="BY4" i="5"/>
  <c r="BY16" i="5"/>
  <c r="BY19" i="5"/>
  <c r="BY13" i="5"/>
  <c r="BY6" i="5"/>
  <c r="BY15" i="5"/>
  <c r="BY10" i="5"/>
  <c r="BY15" i="4"/>
  <c r="BY13" i="4"/>
  <c r="BY30" i="4"/>
  <c r="BY18" i="4"/>
  <c r="BY20" i="4"/>
  <c r="BY33" i="4"/>
  <c r="BY27" i="4"/>
  <c r="BY22" i="4"/>
  <c r="BY19" i="4"/>
  <c r="BY16" i="4"/>
  <c r="BY28" i="4"/>
  <c r="BY31" i="4"/>
  <c r="BY21" i="4"/>
  <c r="BY26" i="4"/>
  <c r="BY25" i="4"/>
  <c r="BY32" i="4"/>
  <c r="BY37" i="4"/>
  <c r="BY34" i="4"/>
  <c r="BY23" i="4"/>
  <c r="BY17" i="4"/>
  <c r="BY6" i="4"/>
  <c r="BY5" i="4"/>
  <c r="BY32" i="1"/>
  <c r="BY33" i="1"/>
  <c r="BY30" i="1"/>
  <c r="BY34" i="1"/>
  <c r="BY35" i="1"/>
  <c r="BY41" i="1"/>
  <c r="BY62" i="1"/>
  <c r="BY54" i="1"/>
  <c r="BY37" i="1"/>
  <c r="BY46" i="1"/>
  <c r="BY38" i="1"/>
  <c r="BY51" i="1"/>
  <c r="BY57" i="1"/>
  <c r="BY59" i="1"/>
  <c r="BY55" i="1"/>
  <c r="BY43" i="1"/>
  <c r="BY53" i="1"/>
  <c r="BY47" i="1"/>
  <c r="BY42" i="1"/>
  <c r="BY50" i="1"/>
  <c r="BY52" i="1"/>
  <c r="BY48" i="1"/>
  <c r="BY63" i="1"/>
  <c r="BY36" i="1"/>
  <c r="BY39" i="1"/>
  <c r="BY66" i="1"/>
  <c r="BY40" i="1"/>
  <c r="BY64" i="1"/>
  <c r="BY65" i="1"/>
  <c r="BY29" i="1"/>
  <c r="BY4" i="1"/>
  <c r="BY3" i="1"/>
  <c r="BY6" i="1"/>
  <c r="BY17" i="1"/>
  <c r="BY7" i="1"/>
  <c r="BY5" i="1"/>
  <c r="BY11" i="1"/>
  <c r="BY23" i="1"/>
  <c r="BY16" i="1"/>
  <c r="BY8" i="1"/>
  <c r="BY15" i="1"/>
  <c r="BY13" i="1"/>
  <c r="BY18" i="1"/>
  <c r="BY21" i="1"/>
  <c r="BY14" i="1"/>
  <c r="BY12" i="1"/>
  <c r="CQ9" i="5" l="1"/>
  <c r="CQ8" i="5"/>
  <c r="CQ19" i="5"/>
  <c r="CQ15" i="5"/>
  <c r="CQ7" i="5"/>
  <c r="CQ6" i="5"/>
  <c r="CQ4" i="5"/>
  <c r="CQ12" i="5"/>
  <c r="CQ5" i="5"/>
  <c r="CQ11" i="5"/>
  <c r="CQ13" i="5"/>
  <c r="CQ16" i="5"/>
  <c r="M37" i="5"/>
  <c r="S37" i="5" s="1"/>
  <c r="U37" i="5"/>
  <c r="AA37" i="5" s="1"/>
  <c r="AC37" i="5"/>
  <c r="AI37" i="5" s="1"/>
  <c r="AK37" i="5"/>
  <c r="AQ37" i="5" s="1"/>
  <c r="AS37" i="5"/>
  <c r="AY37" i="5" s="1"/>
  <c r="BI37" i="5"/>
  <c r="BO37" i="5" s="1"/>
  <c r="BQ37" i="5"/>
  <c r="BW37" i="5" s="1"/>
  <c r="CE37" i="5"/>
  <c r="CG37" i="5"/>
  <c r="CM37" i="5" s="1"/>
  <c r="M36" i="5"/>
  <c r="S36" i="5" s="1"/>
  <c r="U36" i="5"/>
  <c r="AA36" i="5" s="1"/>
  <c r="AC36" i="5"/>
  <c r="AI36" i="5" s="1"/>
  <c r="AK36" i="5"/>
  <c r="AQ36" i="5" s="1"/>
  <c r="AS36" i="5"/>
  <c r="AY36" i="5" s="1"/>
  <c r="BI36" i="5"/>
  <c r="BO36" i="5" s="1"/>
  <c r="BQ36" i="5"/>
  <c r="BW36" i="5" s="1"/>
  <c r="CE36" i="5"/>
  <c r="CG36" i="5"/>
  <c r="CM36" i="5" s="1"/>
  <c r="S40" i="1" l="1"/>
  <c r="U40" i="1"/>
  <c r="AA40" i="1" s="1"/>
  <c r="AC40" i="1"/>
  <c r="AI40" i="1" s="1"/>
  <c r="AK40" i="1"/>
  <c r="AQ40" i="1" s="1"/>
  <c r="AS40" i="1"/>
  <c r="AY40" i="1" s="1"/>
  <c r="BI40" i="1"/>
  <c r="BO40" i="1" s="1"/>
  <c r="BQ40" i="1"/>
  <c r="BW40" i="1" s="1"/>
  <c r="CE40" i="1"/>
  <c r="CG40" i="1"/>
  <c r="CM40" i="1" s="1"/>
  <c r="CG31" i="5" l="1"/>
  <c r="CM31" i="5" s="1"/>
  <c r="CE31" i="5"/>
  <c r="BQ31" i="5"/>
  <c r="BW31" i="5" s="1"/>
  <c r="BI31" i="5"/>
  <c r="BO31" i="5" s="1"/>
  <c r="AS31" i="5"/>
  <c r="AY31" i="5" s="1"/>
  <c r="AK31" i="5"/>
  <c r="AQ31" i="5" s="1"/>
  <c r="AC31" i="5"/>
  <c r="AI31" i="5" s="1"/>
  <c r="U31" i="5"/>
  <c r="AA31" i="5" s="1"/>
  <c r="M31" i="5"/>
  <c r="S31" i="5" s="1"/>
  <c r="S43" i="1" l="1"/>
  <c r="U43" i="1"/>
  <c r="AA43" i="1" s="1"/>
  <c r="AC43" i="1"/>
  <c r="AI43" i="1" s="1"/>
  <c r="AK43" i="1"/>
  <c r="AQ43" i="1" s="1"/>
  <c r="AS43" i="1"/>
  <c r="AY43" i="1" s="1"/>
  <c r="BI43" i="1"/>
  <c r="BO43" i="1" s="1"/>
  <c r="BQ43" i="1"/>
  <c r="BW43" i="1" s="1"/>
  <c r="CE43" i="1"/>
  <c r="CG43" i="1"/>
  <c r="CM43" i="1" s="1"/>
  <c r="AK50" i="1" l="1"/>
  <c r="AQ50" i="1" s="1"/>
  <c r="AK36" i="1"/>
  <c r="AQ36" i="1" s="1"/>
  <c r="AK29" i="1"/>
  <c r="AQ29" i="1" s="1"/>
  <c r="AK48" i="1"/>
  <c r="AQ48" i="1" s="1"/>
  <c r="AK64" i="1"/>
  <c r="AQ64" i="1" s="1"/>
  <c r="AK55" i="1"/>
  <c r="AQ55" i="1" s="1"/>
  <c r="AK66" i="1"/>
  <c r="AQ66" i="1" s="1"/>
  <c r="CU65" i="1" s="1"/>
  <c r="AK59" i="1"/>
  <c r="AQ59" i="1" s="1"/>
  <c r="AK51" i="1"/>
  <c r="AQ51" i="1" s="1"/>
  <c r="AK65" i="1"/>
  <c r="AQ65" i="1" s="1"/>
  <c r="CU64" i="1" s="1"/>
  <c r="AK39" i="1"/>
  <c r="AQ39" i="1" s="1"/>
  <c r="AK42" i="1"/>
  <c r="AQ42" i="1" s="1"/>
  <c r="AK52" i="1"/>
  <c r="AQ52" i="1" s="1"/>
  <c r="AK63" i="1"/>
  <c r="AQ63" i="1" s="1"/>
  <c r="AK53" i="1"/>
  <c r="AQ53" i="1" s="1"/>
  <c r="AK47" i="1"/>
  <c r="AQ47" i="1" s="1"/>
  <c r="AK57" i="1"/>
  <c r="AQ57" i="1" s="1"/>
  <c r="AK54" i="1"/>
  <c r="AQ54" i="1" s="1"/>
  <c r="AK37" i="1"/>
  <c r="AQ37" i="1" s="1"/>
  <c r="AK62" i="1"/>
  <c r="AQ62" i="1" s="1"/>
  <c r="AK41" i="1"/>
  <c r="AQ41" i="1" s="1"/>
  <c r="AK38" i="1"/>
  <c r="AQ38" i="1" s="1"/>
  <c r="AK46" i="1"/>
  <c r="AQ46" i="1" s="1"/>
  <c r="AK35" i="1"/>
  <c r="AQ35" i="1" s="1"/>
  <c r="AK34" i="1"/>
  <c r="AQ34" i="1" s="1"/>
  <c r="AK33" i="1"/>
  <c r="AQ33" i="1" s="1"/>
  <c r="AK32" i="1"/>
  <c r="AQ32" i="1" s="1"/>
  <c r="AK30" i="1"/>
  <c r="AQ30" i="1" s="1"/>
  <c r="AK14" i="1"/>
  <c r="AQ14" i="1" s="1"/>
  <c r="AK16" i="1"/>
  <c r="AQ16" i="1" s="1"/>
  <c r="AK21" i="1"/>
  <c r="AQ21" i="1" s="1"/>
  <c r="CU21" i="1" s="1"/>
  <c r="AK5" i="1"/>
  <c r="AQ5" i="1" s="1"/>
  <c r="AK13" i="1"/>
  <c r="AQ13" i="1" s="1"/>
  <c r="AK15" i="1"/>
  <c r="AQ15" i="1" s="1"/>
  <c r="AK3" i="1"/>
  <c r="AQ3" i="1" s="1"/>
  <c r="AK18" i="1"/>
  <c r="AQ18" i="1" s="1"/>
  <c r="CU18" i="1" s="1"/>
  <c r="AK7" i="1"/>
  <c r="AQ7" i="1" s="1"/>
  <c r="AK8" i="1"/>
  <c r="AQ8" i="1" s="1"/>
  <c r="AK17" i="1"/>
  <c r="AQ17" i="1" s="1"/>
  <c r="AK11" i="1"/>
  <c r="AQ11" i="1" s="1"/>
  <c r="AK12" i="1"/>
  <c r="AQ12" i="1" s="1"/>
  <c r="AK23" i="1"/>
  <c r="AQ23" i="1" s="1"/>
  <c r="AK6" i="1"/>
  <c r="AQ6" i="1" s="1"/>
  <c r="AK4" i="1"/>
  <c r="AQ4" i="1" s="1"/>
  <c r="CU62" i="1" l="1"/>
  <c r="CU63" i="1"/>
  <c r="CU19" i="1"/>
  <c r="CU20" i="1"/>
  <c r="CU66" i="1"/>
  <c r="CU61" i="1"/>
  <c r="CU29" i="1"/>
  <c r="CU39" i="1"/>
  <c r="CU38" i="1"/>
  <c r="CU33" i="1"/>
  <c r="CU30" i="1"/>
  <c r="CU32" i="1"/>
  <c r="CU58" i="1"/>
  <c r="CU60" i="1"/>
  <c r="CU31" i="1"/>
  <c r="CU43" i="1"/>
  <c r="CU59" i="1"/>
  <c r="CU49" i="1"/>
  <c r="CU45" i="1"/>
  <c r="CU52" i="1"/>
  <c r="CU55" i="1"/>
  <c r="CU47" i="1"/>
  <c r="CU35" i="1"/>
  <c r="CU41" i="1"/>
  <c r="CU37" i="1"/>
  <c r="CU36" i="1"/>
  <c r="CU42" i="1"/>
  <c r="CU48" i="1"/>
  <c r="CU53" i="1"/>
  <c r="CU50" i="1"/>
  <c r="CU34" i="1"/>
  <c r="CU56" i="1"/>
  <c r="CU40" i="1"/>
  <c r="CU44" i="1"/>
  <c r="CU51" i="1"/>
  <c r="CU54" i="1"/>
  <c r="CU57" i="1"/>
  <c r="CU46" i="1"/>
  <c r="CU16" i="1"/>
  <c r="CU11" i="1"/>
  <c r="CU17" i="1"/>
  <c r="CU13" i="1"/>
  <c r="CU9" i="1"/>
  <c r="CU5" i="1"/>
  <c r="CU12" i="1"/>
  <c r="CU8" i="1"/>
  <c r="CU4" i="1"/>
  <c r="CU3" i="1"/>
  <c r="CU7" i="1"/>
  <c r="CU23" i="1"/>
  <c r="CU14" i="1"/>
  <c r="CU10" i="1"/>
  <c r="CU6" i="1"/>
  <c r="CU15" i="1"/>
  <c r="AK21" i="4"/>
  <c r="AQ21" i="4" s="1"/>
  <c r="AK22" i="4"/>
  <c r="AQ22" i="4" s="1"/>
  <c r="AK16" i="4"/>
  <c r="AQ16" i="4" s="1"/>
  <c r="AK18" i="4"/>
  <c r="AQ18" i="4" s="1"/>
  <c r="AK37" i="4"/>
  <c r="AQ37" i="4" s="1"/>
  <c r="AK25" i="4"/>
  <c r="AQ25" i="4" s="1"/>
  <c r="AK19" i="4"/>
  <c r="AQ19" i="4" s="1"/>
  <c r="AK31" i="4"/>
  <c r="AQ31" i="4" s="1"/>
  <c r="AK30" i="4"/>
  <c r="AQ30" i="4" s="1"/>
  <c r="AK34" i="4"/>
  <c r="AQ34" i="4" s="1"/>
  <c r="AK23" i="4"/>
  <c r="AQ23" i="4" s="1"/>
  <c r="AK27" i="4"/>
  <c r="AQ27" i="4" s="1"/>
  <c r="AK33" i="4"/>
  <c r="AQ33" i="4" s="1"/>
  <c r="AK32" i="4"/>
  <c r="AQ32" i="4" s="1"/>
  <c r="AK20" i="4"/>
  <c r="AQ20" i="4" s="1"/>
  <c r="AK26" i="4"/>
  <c r="AQ26" i="4" s="1"/>
  <c r="AK28" i="4"/>
  <c r="AQ28" i="4" s="1"/>
  <c r="AK15" i="4"/>
  <c r="AQ15" i="4" s="1"/>
  <c r="AK17" i="4"/>
  <c r="AQ17" i="4" s="1"/>
  <c r="AK13" i="4"/>
  <c r="AQ13" i="4" s="1"/>
  <c r="AK5" i="4"/>
  <c r="AQ5" i="4" s="1"/>
  <c r="AK6" i="4"/>
  <c r="AQ6" i="4" s="1"/>
  <c r="CU6" i="4" s="1"/>
  <c r="U6" i="4"/>
  <c r="U5" i="4"/>
  <c r="U17" i="4"/>
  <c r="U15" i="4"/>
  <c r="U28" i="4"/>
  <c r="U26" i="4"/>
  <c r="U20" i="4"/>
  <c r="U32" i="4"/>
  <c r="U33" i="4"/>
  <c r="U27" i="4"/>
  <c r="U23" i="4"/>
  <c r="U34" i="4"/>
  <c r="U30" i="4"/>
  <c r="U31" i="4"/>
  <c r="U19" i="4"/>
  <c r="U25" i="4"/>
  <c r="U37" i="4"/>
  <c r="U18" i="4"/>
  <c r="U16" i="4"/>
  <c r="U22" i="4"/>
  <c r="U21" i="4"/>
  <c r="CU35" i="4" l="1"/>
  <c r="CU5" i="4"/>
  <c r="CU7" i="4"/>
  <c r="CU15" i="4"/>
  <c r="CU3" i="4"/>
  <c r="CU4" i="4"/>
  <c r="CU18" i="4"/>
  <c r="CU26" i="4"/>
  <c r="CU34" i="4"/>
  <c r="CU37" i="4"/>
  <c r="CU32" i="4"/>
  <c r="CU36" i="4"/>
  <c r="CU23" i="4"/>
  <c r="CU25" i="4"/>
  <c r="CU33" i="4"/>
  <c r="CU30" i="4"/>
  <c r="CU21" i="4"/>
  <c r="CU31" i="4"/>
  <c r="CU22" i="4"/>
  <c r="CU14" i="4"/>
  <c r="CU29" i="4"/>
  <c r="CU24" i="4"/>
  <c r="CU20" i="4"/>
  <c r="CU17" i="4"/>
  <c r="CU13" i="4"/>
  <c r="CU28" i="4"/>
  <c r="CU19" i="4"/>
  <c r="CU16" i="4"/>
  <c r="CU27" i="4"/>
  <c r="AK26" i="5"/>
  <c r="AK28" i="5"/>
  <c r="AK30" i="5"/>
  <c r="AK27" i="5"/>
  <c r="AK32" i="5"/>
  <c r="AK44" i="5"/>
  <c r="AK33" i="5"/>
  <c r="AK38" i="5"/>
  <c r="AK35" i="5"/>
  <c r="AK34" i="5"/>
  <c r="AK41" i="5"/>
  <c r="AK29" i="5"/>
  <c r="AK3" i="5"/>
  <c r="AK9" i="5"/>
  <c r="AK19" i="5"/>
  <c r="AK15" i="5"/>
  <c r="AK16" i="5"/>
  <c r="AK8" i="5"/>
  <c r="AK4" i="5"/>
  <c r="AK13" i="5"/>
  <c r="AK6" i="5"/>
  <c r="AK7" i="5"/>
  <c r="AK10" i="5"/>
  <c r="AC26" i="5"/>
  <c r="AC28" i="5"/>
  <c r="AC30" i="5"/>
  <c r="AC27" i="5"/>
  <c r="AC32" i="5"/>
  <c r="AC44" i="5"/>
  <c r="AC33" i="5"/>
  <c r="AC38" i="5"/>
  <c r="AC35" i="5"/>
  <c r="AC34" i="5"/>
  <c r="AC41" i="5"/>
  <c r="AC29" i="5"/>
  <c r="AC3" i="5"/>
  <c r="AC9" i="5"/>
  <c r="AC19" i="5"/>
  <c r="AC15" i="5"/>
  <c r="AC16" i="5"/>
  <c r="AC8" i="5"/>
  <c r="AC4" i="5"/>
  <c r="AC13" i="5"/>
  <c r="AC6" i="5"/>
  <c r="AC7" i="5"/>
  <c r="AC10" i="5"/>
  <c r="U26" i="5"/>
  <c r="U28" i="5"/>
  <c r="U30" i="5"/>
  <c r="U27" i="5"/>
  <c r="U32" i="5"/>
  <c r="U44" i="5"/>
  <c r="U33" i="5"/>
  <c r="U38" i="5"/>
  <c r="U35" i="5"/>
  <c r="U34" i="5"/>
  <c r="U41" i="5"/>
  <c r="U29" i="5"/>
  <c r="U3" i="5"/>
  <c r="U9" i="5"/>
  <c r="U19" i="5"/>
  <c r="U15" i="5"/>
  <c r="U16" i="5"/>
  <c r="U8" i="5"/>
  <c r="U4" i="5"/>
  <c r="U13" i="5"/>
  <c r="U6" i="5"/>
  <c r="U7" i="5"/>
  <c r="U10" i="5"/>
  <c r="AQ41" i="5" l="1"/>
  <c r="AQ34" i="5"/>
  <c r="AQ35" i="5"/>
  <c r="AQ38" i="5"/>
  <c r="AQ33" i="5"/>
  <c r="AQ44" i="5"/>
  <c r="AQ32" i="5"/>
  <c r="AQ27" i="5"/>
  <c r="AQ30" i="5"/>
  <c r="AQ28" i="5"/>
  <c r="AQ26" i="5"/>
  <c r="AQ29" i="5"/>
  <c r="AQ7" i="5"/>
  <c r="AQ6" i="5"/>
  <c r="AQ13" i="5"/>
  <c r="AQ4" i="5"/>
  <c r="AQ8" i="5"/>
  <c r="AQ16" i="5"/>
  <c r="AQ15" i="5"/>
  <c r="AQ19" i="5"/>
  <c r="CU19" i="5" s="1"/>
  <c r="AQ9" i="5"/>
  <c r="AQ3" i="5"/>
  <c r="AQ10" i="5"/>
  <c r="CU15" i="5" s="1"/>
  <c r="AI41" i="5"/>
  <c r="AI34" i="5"/>
  <c r="AI35" i="5"/>
  <c r="AI38" i="5"/>
  <c r="AI33" i="5"/>
  <c r="AI44" i="5"/>
  <c r="AI32" i="5"/>
  <c r="AI27" i="5"/>
  <c r="AI30" i="5"/>
  <c r="AI28" i="5"/>
  <c r="AI26" i="5"/>
  <c r="AI29" i="5"/>
  <c r="AI7" i="5"/>
  <c r="AI6" i="5"/>
  <c r="AI13" i="5"/>
  <c r="AI4" i="5"/>
  <c r="AI8" i="5"/>
  <c r="AI16" i="5"/>
  <c r="AI15" i="5"/>
  <c r="AI19" i="5"/>
  <c r="CT19" i="5" s="1"/>
  <c r="AI9" i="5"/>
  <c r="AI3" i="5"/>
  <c r="AI10" i="5"/>
  <c r="CT15" i="5" s="1"/>
  <c r="AA41" i="5"/>
  <c r="AA34" i="5"/>
  <c r="AA35" i="5"/>
  <c r="AA38" i="5"/>
  <c r="AA33" i="5"/>
  <c r="AA44" i="5"/>
  <c r="AA32" i="5"/>
  <c r="AA27" i="5"/>
  <c r="AA30" i="5"/>
  <c r="AA28" i="5"/>
  <c r="AA26" i="5"/>
  <c r="AA29" i="5"/>
  <c r="AA7" i="5"/>
  <c r="AA6" i="5"/>
  <c r="AA13" i="5"/>
  <c r="AA4" i="5"/>
  <c r="AA8" i="5"/>
  <c r="AA16" i="5"/>
  <c r="AA15" i="5"/>
  <c r="AA19" i="5"/>
  <c r="CS19" i="5" s="1"/>
  <c r="AA9" i="5"/>
  <c r="AA3" i="5"/>
  <c r="AA10" i="5"/>
  <c r="CS15" i="5" s="1"/>
  <c r="CS13" i="5" l="1"/>
  <c r="CT13" i="5"/>
  <c r="CU13" i="5"/>
  <c r="CS5" i="5"/>
  <c r="CT5" i="5"/>
  <c r="CS18" i="5"/>
  <c r="CS14" i="5"/>
  <c r="CT18" i="5"/>
  <c r="CT14" i="5"/>
  <c r="CU18" i="5"/>
  <c r="CU14" i="5"/>
  <c r="CU16" i="5"/>
  <c r="CS16" i="5"/>
  <c r="CT16" i="5"/>
  <c r="CU5" i="5"/>
  <c r="CS33" i="5"/>
  <c r="CT33" i="5"/>
  <c r="CU33" i="5"/>
  <c r="CS45" i="5"/>
  <c r="CS28" i="5"/>
  <c r="CT45" i="5"/>
  <c r="CT28" i="5"/>
  <c r="CU45" i="5"/>
  <c r="CU28" i="5"/>
  <c r="CU44" i="5"/>
  <c r="CS44" i="5"/>
  <c r="CT6" i="5"/>
  <c r="CU7" i="5"/>
  <c r="CT44" i="5"/>
  <c r="CU35" i="5"/>
  <c r="CS36" i="5"/>
  <c r="CT35" i="5"/>
  <c r="CT41" i="5"/>
  <c r="CU36" i="5"/>
  <c r="CS35" i="5"/>
  <c r="CS41" i="5"/>
  <c r="CT36" i="5"/>
  <c r="CU41" i="5"/>
  <c r="CT12" i="5"/>
  <c r="CS6" i="5"/>
  <c r="CS12" i="5"/>
  <c r="CU6" i="5"/>
  <c r="CU12" i="5"/>
  <c r="CS9" i="5"/>
  <c r="CT9" i="5"/>
  <c r="CU9" i="5"/>
  <c r="CT27" i="5"/>
  <c r="CS27" i="5"/>
  <c r="CU27" i="5"/>
  <c r="CS32" i="5"/>
  <c r="CT32" i="5"/>
  <c r="CU32" i="5"/>
  <c r="CS31" i="5"/>
  <c r="CT31" i="5"/>
  <c r="CU31" i="5"/>
  <c r="CS7" i="5"/>
  <c r="CT7" i="5"/>
  <c r="CU3" i="5"/>
  <c r="CU30" i="5"/>
  <c r="CS40" i="5"/>
  <c r="CT40" i="5"/>
  <c r="CU40" i="5"/>
  <c r="CS29" i="5"/>
  <c r="CS37" i="5"/>
  <c r="CT10" i="5"/>
  <c r="CT29" i="5"/>
  <c r="CT37" i="5"/>
  <c r="CU37" i="5"/>
  <c r="CS3" i="5"/>
  <c r="CS11" i="5"/>
  <c r="CS26" i="5"/>
  <c r="CS30" i="5"/>
  <c r="CS34" i="5"/>
  <c r="CS38" i="5"/>
  <c r="CS42" i="5"/>
  <c r="CS46" i="5"/>
  <c r="CT3" i="5"/>
  <c r="CT11" i="5"/>
  <c r="CT26" i="5"/>
  <c r="CT30" i="5"/>
  <c r="CT34" i="5"/>
  <c r="CT38" i="5"/>
  <c r="CT42" i="5"/>
  <c r="CT46" i="5"/>
  <c r="CU11" i="5"/>
  <c r="CU26" i="5"/>
  <c r="CU34" i="5"/>
  <c r="CU38" i="5"/>
  <c r="CU42" i="5"/>
  <c r="CU46" i="5"/>
  <c r="CS10" i="5"/>
  <c r="CU10" i="5"/>
  <c r="CU29" i="5"/>
  <c r="CS4" i="5"/>
  <c r="CS8" i="5"/>
  <c r="CS39" i="5"/>
  <c r="CS43" i="5"/>
  <c r="CT4" i="5"/>
  <c r="CT8" i="5"/>
  <c r="CT39" i="5"/>
  <c r="CT43" i="5"/>
  <c r="CU4" i="5"/>
  <c r="CU8" i="5"/>
  <c r="CU39" i="5"/>
  <c r="CU43" i="5"/>
  <c r="M50" i="1"/>
  <c r="S50" i="1" s="1"/>
  <c r="CG50" i="1"/>
  <c r="CM50" i="1" s="1"/>
  <c r="BQ50" i="1"/>
  <c r="BW50" i="1" s="1"/>
  <c r="BI50" i="1"/>
  <c r="BO50" i="1" s="1"/>
  <c r="AS50" i="1"/>
  <c r="AY50" i="1" s="1"/>
  <c r="CE50" i="1"/>
  <c r="AC50" i="1"/>
  <c r="AI50" i="1" s="1"/>
  <c r="U50" i="1"/>
  <c r="AA50" i="1" s="1"/>
  <c r="M14" i="1"/>
  <c r="S14" i="1" s="1"/>
  <c r="CG14" i="1"/>
  <c r="CM14" i="1" s="1"/>
  <c r="BQ14" i="1"/>
  <c r="BW14" i="1" s="1"/>
  <c r="BI14" i="1"/>
  <c r="BO14" i="1" s="1"/>
  <c r="AS14" i="1"/>
  <c r="AY14" i="1" s="1"/>
  <c r="CE14" i="1"/>
  <c r="AC14" i="1"/>
  <c r="AI14" i="1" s="1"/>
  <c r="U14" i="1"/>
  <c r="AA14" i="1" s="1"/>
  <c r="M13" i="1"/>
  <c r="S13" i="1" s="1"/>
  <c r="CG13" i="1"/>
  <c r="CM13" i="1" s="1"/>
  <c r="BQ13" i="1"/>
  <c r="BW13" i="1" s="1"/>
  <c r="BI13" i="1"/>
  <c r="BO13" i="1" s="1"/>
  <c r="AS13" i="1"/>
  <c r="AY13" i="1" s="1"/>
  <c r="CE13" i="1"/>
  <c r="AC13" i="1"/>
  <c r="AI13" i="1" s="1"/>
  <c r="U13" i="1"/>
  <c r="AA13" i="1" s="1"/>
  <c r="M16" i="1"/>
  <c r="S16" i="1" s="1"/>
  <c r="CG16" i="1"/>
  <c r="CM16" i="1" s="1"/>
  <c r="BQ16" i="1"/>
  <c r="BW16" i="1" s="1"/>
  <c r="BI16" i="1"/>
  <c r="BO16" i="1" s="1"/>
  <c r="AS16" i="1"/>
  <c r="AY16" i="1" s="1"/>
  <c r="CE16" i="1"/>
  <c r="AC16" i="1"/>
  <c r="AI16" i="1" s="1"/>
  <c r="U16" i="1"/>
  <c r="AA16" i="1" s="1"/>
  <c r="M15" i="1"/>
  <c r="S15" i="1" s="1"/>
  <c r="CG15" i="1"/>
  <c r="CM15" i="1" s="1"/>
  <c r="BQ15" i="1"/>
  <c r="BW15" i="1" s="1"/>
  <c r="BI15" i="1"/>
  <c r="BO15" i="1" s="1"/>
  <c r="AS15" i="1"/>
  <c r="AY15" i="1" s="1"/>
  <c r="CE15" i="1"/>
  <c r="AC15" i="1"/>
  <c r="AI15" i="1" s="1"/>
  <c r="U15" i="1"/>
  <c r="AA15" i="1" s="1"/>
  <c r="M21" i="1"/>
  <c r="S21" i="1" s="1"/>
  <c r="CR21" i="1" s="1"/>
  <c r="CG21" i="1"/>
  <c r="CM21" i="1" s="1"/>
  <c r="DA21" i="1" s="1"/>
  <c r="BQ21" i="1"/>
  <c r="BW21" i="1" s="1"/>
  <c r="CY21" i="1" s="1"/>
  <c r="BI21" i="1"/>
  <c r="BO21" i="1" s="1"/>
  <c r="CX21" i="1" s="1"/>
  <c r="AS21" i="1"/>
  <c r="AY21" i="1" s="1"/>
  <c r="CV21" i="1" s="1"/>
  <c r="CE21" i="1"/>
  <c r="CZ21" i="1" s="1"/>
  <c r="AC21" i="1"/>
  <c r="AI21" i="1" s="1"/>
  <c r="CT21" i="1" s="1"/>
  <c r="U21" i="1"/>
  <c r="AA21" i="1" s="1"/>
  <c r="CS21" i="1" s="1"/>
  <c r="M5" i="1"/>
  <c r="S5" i="1" s="1"/>
  <c r="CG5" i="1"/>
  <c r="CM5" i="1" s="1"/>
  <c r="BQ5" i="1"/>
  <c r="BW5" i="1" s="1"/>
  <c r="BI5" i="1"/>
  <c r="BO5" i="1" s="1"/>
  <c r="AS5" i="1"/>
  <c r="AY5" i="1" s="1"/>
  <c r="CE5" i="1"/>
  <c r="AC5" i="1"/>
  <c r="AI5" i="1" s="1"/>
  <c r="U5" i="1"/>
  <c r="AA5" i="1" s="1"/>
  <c r="M3" i="1"/>
  <c r="S3" i="1" s="1"/>
  <c r="CG3" i="1"/>
  <c r="CM3" i="1" s="1"/>
  <c r="BQ3" i="1"/>
  <c r="BW3" i="1" s="1"/>
  <c r="BI3" i="1"/>
  <c r="BO3" i="1" s="1"/>
  <c r="AS3" i="1"/>
  <c r="AY3" i="1" s="1"/>
  <c r="CE3" i="1"/>
  <c r="AC3" i="1"/>
  <c r="AI3" i="1" s="1"/>
  <c r="U3" i="1"/>
  <c r="AA3" i="1" s="1"/>
  <c r="M16" i="4"/>
  <c r="S16" i="4" s="1"/>
  <c r="CG16" i="4"/>
  <c r="CM16" i="4" s="1"/>
  <c r="BQ16" i="4"/>
  <c r="BW16" i="4" s="1"/>
  <c r="BI16" i="4"/>
  <c r="BO16" i="4" s="1"/>
  <c r="AS16" i="4"/>
  <c r="AY16" i="4" s="1"/>
  <c r="CE16" i="4"/>
  <c r="AC16" i="4"/>
  <c r="AI16" i="4" s="1"/>
  <c r="AA16" i="4"/>
  <c r="M21" i="4"/>
  <c r="S21" i="4" s="1"/>
  <c r="CG21" i="4"/>
  <c r="CM21" i="4" s="1"/>
  <c r="BQ21" i="4"/>
  <c r="BW21" i="4" s="1"/>
  <c r="BI21" i="4"/>
  <c r="BO21" i="4" s="1"/>
  <c r="AS21" i="4"/>
  <c r="AY21" i="4" s="1"/>
  <c r="CE21" i="4"/>
  <c r="AC21" i="4"/>
  <c r="AI21" i="4" s="1"/>
  <c r="AA21" i="4"/>
  <c r="AS16" i="5"/>
  <c r="DD21" i="1" l="1"/>
  <c r="DF21" i="1"/>
  <c r="DE21" i="1"/>
  <c r="DC21" i="1"/>
  <c r="DG21" i="1"/>
  <c r="CS19" i="1"/>
  <c r="CS20" i="1"/>
  <c r="CZ19" i="1"/>
  <c r="CZ20" i="1"/>
  <c r="DA19" i="1"/>
  <c r="DA20" i="1"/>
  <c r="CV19" i="1"/>
  <c r="CV20" i="1"/>
  <c r="CR19" i="1"/>
  <c r="CR20" i="1"/>
  <c r="CX19" i="1"/>
  <c r="CX20" i="1"/>
  <c r="CT19" i="1"/>
  <c r="CT20" i="1"/>
  <c r="CY19" i="1"/>
  <c r="CY20" i="1"/>
  <c r="CE41" i="5"/>
  <c r="AS41" i="5"/>
  <c r="AY41" i="5" s="1"/>
  <c r="BI41" i="5"/>
  <c r="BO41" i="5" s="1"/>
  <c r="BQ41" i="5"/>
  <c r="BW41" i="5" s="1"/>
  <c r="CG41" i="5"/>
  <c r="CM41" i="5" s="1"/>
  <c r="M41" i="5"/>
  <c r="S41" i="5" s="1"/>
  <c r="BI27" i="5"/>
  <c r="BI28" i="5"/>
  <c r="BI26" i="5"/>
  <c r="BI30" i="5"/>
  <c r="BI38" i="5"/>
  <c r="BI44" i="5"/>
  <c r="BI32" i="5"/>
  <c r="BI35" i="5"/>
  <c r="BI34" i="5"/>
  <c r="BI33" i="5"/>
  <c r="BI29" i="5"/>
  <c r="BI3" i="5"/>
  <c r="BI9" i="5"/>
  <c r="BI19" i="5"/>
  <c r="BI4" i="5"/>
  <c r="BI15" i="5"/>
  <c r="BI13" i="5"/>
  <c r="BI8" i="5"/>
  <c r="BI16" i="5"/>
  <c r="BI6" i="5"/>
  <c r="BI7" i="5"/>
  <c r="BI10" i="5"/>
  <c r="AS27" i="5"/>
  <c r="AS28" i="5"/>
  <c r="AS26" i="5"/>
  <c r="AS30" i="5"/>
  <c r="AS38" i="5"/>
  <c r="AS44" i="5"/>
  <c r="AS32" i="5"/>
  <c r="AS35" i="5"/>
  <c r="AS34" i="5"/>
  <c r="AS33" i="5"/>
  <c r="AS29" i="5"/>
  <c r="AS3" i="5"/>
  <c r="AS9" i="5"/>
  <c r="AS15" i="5"/>
  <c r="AS13" i="5"/>
  <c r="AS8" i="5"/>
  <c r="AS6" i="5"/>
  <c r="AS7" i="5"/>
  <c r="AS10" i="5"/>
  <c r="DF19" i="1" l="1"/>
  <c r="DE19" i="1"/>
  <c r="DG19" i="1"/>
  <c r="DD19" i="1"/>
  <c r="DE20" i="1"/>
  <c r="DD20" i="1"/>
  <c r="DC20" i="1"/>
  <c r="DF20" i="1"/>
  <c r="DG20" i="1"/>
  <c r="DC19" i="1"/>
  <c r="M59" i="1"/>
  <c r="S59" i="1" s="1"/>
  <c r="CG59" i="1"/>
  <c r="CM59" i="1" s="1"/>
  <c r="BQ59" i="1"/>
  <c r="BW59" i="1" s="1"/>
  <c r="BI59" i="1"/>
  <c r="BO59" i="1" s="1"/>
  <c r="AS59" i="1"/>
  <c r="AY59" i="1" s="1"/>
  <c r="CE59" i="1"/>
  <c r="AC59" i="1"/>
  <c r="AI59" i="1" s="1"/>
  <c r="U59" i="1"/>
  <c r="AA59" i="1" s="1"/>
  <c r="M48" i="1"/>
  <c r="S48" i="1" s="1"/>
  <c r="CG48" i="1"/>
  <c r="CM48" i="1" s="1"/>
  <c r="BQ48" i="1"/>
  <c r="BW48" i="1" s="1"/>
  <c r="BI48" i="1"/>
  <c r="BO48" i="1" s="1"/>
  <c r="AS48" i="1"/>
  <c r="AY48" i="1" s="1"/>
  <c r="CE48" i="1"/>
  <c r="AC48" i="1"/>
  <c r="AI48" i="1" s="1"/>
  <c r="U48" i="1"/>
  <c r="AA48" i="1" s="1"/>
  <c r="CN20" i="1" l="1"/>
  <c r="CN19" i="1"/>
  <c r="M32" i="4"/>
  <c r="S32" i="4" s="1"/>
  <c r="CG32" i="4"/>
  <c r="CM32" i="4" s="1"/>
  <c r="BQ32" i="4"/>
  <c r="BW32" i="4" s="1"/>
  <c r="BI32" i="4"/>
  <c r="BO32" i="4" s="1"/>
  <c r="AS32" i="4"/>
  <c r="AY32" i="4" s="1"/>
  <c r="CE32" i="4"/>
  <c r="AC32" i="4"/>
  <c r="AI32" i="4" s="1"/>
  <c r="AA32" i="4"/>
  <c r="M8" i="5" l="1"/>
  <c r="S8" i="5" s="1"/>
  <c r="CG8" i="5"/>
  <c r="CM8" i="5" s="1"/>
  <c r="BQ8" i="5"/>
  <c r="BW8" i="5" s="1"/>
  <c r="BO8" i="5"/>
  <c r="AY8" i="5"/>
  <c r="CE8" i="5"/>
  <c r="M19" i="4"/>
  <c r="S19" i="4" s="1"/>
  <c r="CG19" i="4"/>
  <c r="CM19" i="4" s="1"/>
  <c r="BQ19" i="4"/>
  <c r="BW19" i="4" s="1"/>
  <c r="BI19" i="4"/>
  <c r="BO19" i="4" s="1"/>
  <c r="AS19" i="4"/>
  <c r="AY19" i="4" s="1"/>
  <c r="CE19" i="4"/>
  <c r="AC19" i="4"/>
  <c r="AI19" i="4" s="1"/>
  <c r="AA19" i="4"/>
  <c r="M28" i="4"/>
  <c r="S28" i="4" s="1"/>
  <c r="CG28" i="4"/>
  <c r="CM28" i="4" s="1"/>
  <c r="BQ28" i="4"/>
  <c r="BW28" i="4" s="1"/>
  <c r="BI28" i="4"/>
  <c r="BO28" i="4" s="1"/>
  <c r="AS28" i="4"/>
  <c r="AY28" i="4" s="1"/>
  <c r="CE28" i="4"/>
  <c r="AC28" i="4"/>
  <c r="AI28" i="4" s="1"/>
  <c r="AA28" i="4"/>
  <c r="M65" i="1"/>
  <c r="S65" i="1" s="1"/>
  <c r="CG65" i="1"/>
  <c r="CM65" i="1" s="1"/>
  <c r="BQ65" i="1"/>
  <c r="BW65" i="1" s="1"/>
  <c r="BI65" i="1"/>
  <c r="BO65" i="1" s="1"/>
  <c r="AS65" i="1"/>
  <c r="AY65" i="1" s="1"/>
  <c r="CE65" i="1"/>
  <c r="AC65" i="1"/>
  <c r="AI65" i="1" s="1"/>
  <c r="U65" i="1"/>
  <c r="AA65" i="1" s="1"/>
  <c r="M7" i="5"/>
  <c r="S7" i="5" s="1"/>
  <c r="CG7" i="5"/>
  <c r="CM7" i="5" s="1"/>
  <c r="BQ7" i="5"/>
  <c r="BW7" i="5" s="1"/>
  <c r="BO7" i="5"/>
  <c r="AY7" i="5"/>
  <c r="CE7" i="5"/>
  <c r="M53" i="1" l="1"/>
  <c r="S53" i="1" s="1"/>
  <c r="CG53" i="1"/>
  <c r="CM53" i="1" s="1"/>
  <c r="BQ53" i="1"/>
  <c r="BW53" i="1" s="1"/>
  <c r="BI53" i="1"/>
  <c r="BO53" i="1" s="1"/>
  <c r="AS53" i="1"/>
  <c r="AY53" i="1" s="1"/>
  <c r="CE53" i="1"/>
  <c r="AC53" i="1"/>
  <c r="AI53" i="1" s="1"/>
  <c r="U53" i="1"/>
  <c r="AA53" i="1" s="1"/>
  <c r="M42" i="1"/>
  <c r="S42" i="1" s="1"/>
  <c r="CG42" i="1"/>
  <c r="CM42" i="1" s="1"/>
  <c r="BQ42" i="1"/>
  <c r="BW42" i="1" s="1"/>
  <c r="BI42" i="1"/>
  <c r="BO42" i="1" s="1"/>
  <c r="AS42" i="1"/>
  <c r="AY42" i="1" s="1"/>
  <c r="CE42" i="1"/>
  <c r="AC42" i="1"/>
  <c r="AI42" i="1" s="1"/>
  <c r="U42" i="1"/>
  <c r="AA42" i="1" s="1"/>
  <c r="M41" i="1"/>
  <c r="S41" i="1" s="1"/>
  <c r="CG41" i="1"/>
  <c r="CM41" i="1" s="1"/>
  <c r="BQ41" i="1"/>
  <c r="BW41" i="1" s="1"/>
  <c r="BI41" i="1"/>
  <c r="BO41" i="1" s="1"/>
  <c r="AS41" i="1"/>
  <c r="AY41" i="1" s="1"/>
  <c r="CE41" i="1"/>
  <c r="AC41" i="1"/>
  <c r="AI41" i="1" s="1"/>
  <c r="U41" i="1"/>
  <c r="AA41" i="1" s="1"/>
  <c r="CR44" i="1" l="1"/>
  <c r="M47" i="1"/>
  <c r="S47" i="1" s="1"/>
  <c r="CG47" i="1"/>
  <c r="CM47" i="1" s="1"/>
  <c r="BQ47" i="1"/>
  <c r="BW47" i="1" s="1"/>
  <c r="BI47" i="1"/>
  <c r="BO47" i="1" s="1"/>
  <c r="AS47" i="1"/>
  <c r="AY47" i="1" s="1"/>
  <c r="CE47" i="1"/>
  <c r="AC47" i="1"/>
  <c r="AI47" i="1" s="1"/>
  <c r="U47" i="1"/>
  <c r="AA47" i="1" s="1"/>
  <c r="M4" i="1"/>
  <c r="S4" i="1" s="1"/>
  <c r="CG4" i="1"/>
  <c r="CM4" i="1" s="1"/>
  <c r="BQ4" i="1"/>
  <c r="BW4" i="1" s="1"/>
  <c r="BI4" i="1"/>
  <c r="BO4" i="1" s="1"/>
  <c r="AS4" i="1"/>
  <c r="AY4" i="1" s="1"/>
  <c r="CE4" i="1"/>
  <c r="AC4" i="1"/>
  <c r="AI4" i="1" s="1"/>
  <c r="U4" i="1"/>
  <c r="AA4" i="1" s="1"/>
  <c r="M10" i="5"/>
  <c r="M12" i="1"/>
  <c r="S12" i="1" s="1"/>
  <c r="CR13" i="1" s="1"/>
  <c r="M23" i="1"/>
  <c r="S23" i="1" s="1"/>
  <c r="CR23" i="1" s="1"/>
  <c r="M7" i="1"/>
  <c r="S7" i="1" s="1"/>
  <c r="M11" i="1"/>
  <c r="S11" i="1" s="1"/>
  <c r="M17" i="1"/>
  <c r="S17" i="1" s="1"/>
  <c r="M8" i="1"/>
  <c r="S8" i="1" s="1"/>
  <c r="CR15" i="1" s="1"/>
  <c r="M18" i="1"/>
  <c r="S18" i="1" s="1"/>
  <c r="M6" i="1"/>
  <c r="S6" i="1" s="1"/>
  <c r="M30" i="1"/>
  <c r="M32" i="1"/>
  <c r="M63" i="1"/>
  <c r="M54" i="1"/>
  <c r="M62" i="1"/>
  <c r="M38" i="1"/>
  <c r="M39" i="1"/>
  <c r="M64" i="1"/>
  <c r="M51" i="1"/>
  <c r="M35" i="1"/>
  <c r="M37" i="1"/>
  <c r="M33" i="1"/>
  <c r="M52" i="1"/>
  <c r="M55" i="1"/>
  <c r="M34" i="1"/>
  <c r="M46" i="1"/>
  <c r="M57" i="1"/>
  <c r="M36" i="1"/>
  <c r="M29" i="1"/>
  <c r="M66" i="1"/>
  <c r="M5" i="4"/>
  <c r="M6" i="4"/>
  <c r="M17" i="4"/>
  <c r="M13" i="4"/>
  <c r="M25" i="4"/>
  <c r="M15" i="4"/>
  <c r="M26" i="4"/>
  <c r="M30" i="4"/>
  <c r="M34" i="4"/>
  <c r="M23" i="4"/>
  <c r="M31" i="4"/>
  <c r="M37" i="4"/>
  <c r="M33" i="4"/>
  <c r="M27" i="4"/>
  <c r="M18" i="4"/>
  <c r="M20" i="4"/>
  <c r="M19" i="5"/>
  <c r="M3" i="5"/>
  <c r="M13" i="5"/>
  <c r="M15" i="5"/>
  <c r="M4" i="5"/>
  <c r="M6" i="5"/>
  <c r="M9" i="5"/>
  <c r="M16" i="5"/>
  <c r="M28" i="5"/>
  <c r="M38" i="5"/>
  <c r="M26" i="5"/>
  <c r="M27" i="5"/>
  <c r="M30" i="5"/>
  <c r="M32" i="5"/>
  <c r="M44" i="5"/>
  <c r="M29" i="5"/>
  <c r="M34" i="5"/>
  <c r="M35" i="5"/>
  <c r="M33" i="5"/>
  <c r="CR7" i="1" l="1"/>
  <c r="CR9" i="1"/>
  <c r="CR16" i="1"/>
  <c r="CR17" i="1"/>
  <c r="CR18" i="1"/>
  <c r="CR3" i="1"/>
  <c r="CR14" i="1"/>
  <c r="CR12" i="1"/>
  <c r="CR11" i="1"/>
  <c r="CR45" i="1"/>
  <c r="CR8" i="1"/>
  <c r="CR6" i="1"/>
  <c r="CR5" i="1"/>
  <c r="CR4" i="1"/>
  <c r="CR10" i="1"/>
  <c r="S16" i="5"/>
  <c r="BQ16" i="5"/>
  <c r="BW16" i="5" s="1"/>
  <c r="BO16" i="5"/>
  <c r="CW16" i="5"/>
  <c r="AY16" i="5"/>
  <c r="CE16" i="5"/>
  <c r="S10" i="5"/>
  <c r="CG10" i="5"/>
  <c r="CM10" i="5" s="1"/>
  <c r="BQ10" i="5"/>
  <c r="BW10" i="5" s="1"/>
  <c r="BO10" i="5"/>
  <c r="AY10" i="5"/>
  <c r="CE10" i="5"/>
  <c r="S9" i="5"/>
  <c r="CG9" i="5"/>
  <c r="CM9" i="5" s="1"/>
  <c r="BQ9" i="5"/>
  <c r="BW9" i="5" s="1"/>
  <c r="BO9" i="5"/>
  <c r="AY9" i="5"/>
  <c r="CE9" i="5"/>
  <c r="S4" i="5" l="1"/>
  <c r="CR9" i="5" s="1"/>
  <c r="CG4" i="5"/>
  <c r="CM4" i="5" s="1"/>
  <c r="DA9" i="5" s="1"/>
  <c r="BQ4" i="5"/>
  <c r="BW4" i="5" s="1"/>
  <c r="CY9" i="5" s="1"/>
  <c r="BO4" i="5"/>
  <c r="CX9" i="5" s="1"/>
  <c r="CW9" i="5"/>
  <c r="CV9" i="5"/>
  <c r="CE4" i="5"/>
  <c r="CZ9" i="5" s="1"/>
  <c r="S18" i="4"/>
  <c r="CG18" i="4"/>
  <c r="CM18" i="4" s="1"/>
  <c r="BQ18" i="4"/>
  <c r="BW18" i="4" s="1"/>
  <c r="BI18" i="4"/>
  <c r="BO18" i="4" s="1"/>
  <c r="AS18" i="4"/>
  <c r="AY18" i="4" s="1"/>
  <c r="CE18" i="4"/>
  <c r="AC18" i="4"/>
  <c r="AI18" i="4" s="1"/>
  <c r="AA18" i="4"/>
  <c r="BQ12" i="1"/>
  <c r="BW12" i="1" s="1"/>
  <c r="BQ7" i="1"/>
  <c r="BW7" i="1" s="1"/>
  <c r="AA6" i="4"/>
  <c r="CS6" i="4" s="1"/>
  <c r="AC6" i="4"/>
  <c r="AI6" i="4" s="1"/>
  <c r="CT6" i="4" s="1"/>
  <c r="CE6" i="4"/>
  <c r="CZ6" i="4" s="1"/>
  <c r="AS6" i="4"/>
  <c r="AY6" i="4" s="1"/>
  <c r="CV6" i="4" s="1"/>
  <c r="BA6" i="4"/>
  <c r="BG6" i="4" s="1"/>
  <c r="CW6" i="4" s="1"/>
  <c r="BI6" i="4"/>
  <c r="BO6" i="4" s="1"/>
  <c r="CX6" i="4" s="1"/>
  <c r="BQ6" i="4"/>
  <c r="BW6" i="4" s="1"/>
  <c r="CY6" i="4" s="1"/>
  <c r="CG6" i="4"/>
  <c r="CM6" i="4" s="1"/>
  <c r="DA6" i="4" s="1"/>
  <c r="S6" i="4"/>
  <c r="CR6" i="4" s="1"/>
  <c r="U34" i="1"/>
  <c r="AA34" i="1" s="1"/>
  <c r="AC34" i="1"/>
  <c r="AI34" i="1" s="1"/>
  <c r="CE34" i="1"/>
  <c r="AS34" i="1"/>
  <c r="AY34" i="1" s="1"/>
  <c r="BI34" i="1"/>
  <c r="BO34" i="1" s="1"/>
  <c r="BQ34" i="1"/>
  <c r="BW34" i="1" s="1"/>
  <c r="CG34" i="1"/>
  <c r="CM34" i="1" s="1"/>
  <c r="S34" i="1"/>
  <c r="CW62" i="1"/>
  <c r="CE15" i="5"/>
  <c r="CZ15" i="5" s="1"/>
  <c r="AY15" i="5"/>
  <c r="CV15" i="5" s="1"/>
  <c r="CW18" i="5"/>
  <c r="BO15" i="5"/>
  <c r="CX15" i="5" s="1"/>
  <c r="BQ15" i="5"/>
  <c r="BW15" i="5" s="1"/>
  <c r="CY15" i="5" s="1"/>
  <c r="CG15" i="5"/>
  <c r="CM15" i="5" s="1"/>
  <c r="DA15" i="5" s="1"/>
  <c r="S15" i="5"/>
  <c r="CR15" i="5" s="1"/>
  <c r="AA33" i="4"/>
  <c r="CS35" i="4" s="1"/>
  <c r="AC33" i="4"/>
  <c r="AI33" i="4" s="1"/>
  <c r="CT35" i="4" s="1"/>
  <c r="CE33" i="4"/>
  <c r="CZ35" i="4" s="1"/>
  <c r="AS33" i="4"/>
  <c r="AY33" i="4" s="1"/>
  <c r="CV35" i="4" s="1"/>
  <c r="BI33" i="4"/>
  <c r="BO33" i="4" s="1"/>
  <c r="CX35" i="4" s="1"/>
  <c r="BQ33" i="4"/>
  <c r="BW33" i="4" s="1"/>
  <c r="CY35" i="4" s="1"/>
  <c r="CG33" i="4"/>
  <c r="CM33" i="4" s="1"/>
  <c r="DA35" i="4" s="1"/>
  <c r="S33" i="4"/>
  <c r="CR35" i="4" s="1"/>
  <c r="U57" i="1"/>
  <c r="AA57" i="1" s="1"/>
  <c r="AC57" i="1"/>
  <c r="AI57" i="1" s="1"/>
  <c r="CE57" i="1"/>
  <c r="AS57" i="1"/>
  <c r="AY57" i="1" s="1"/>
  <c r="BI57" i="1"/>
  <c r="BO57" i="1" s="1"/>
  <c r="BQ57" i="1"/>
  <c r="BW57" i="1" s="1"/>
  <c r="CG57" i="1"/>
  <c r="CM57" i="1" s="1"/>
  <c r="S57" i="1"/>
  <c r="U46" i="1"/>
  <c r="AA46" i="1" s="1"/>
  <c r="AC46" i="1"/>
  <c r="AI46" i="1" s="1"/>
  <c r="CE46" i="1"/>
  <c r="AS46" i="1"/>
  <c r="AY46" i="1" s="1"/>
  <c r="BI46" i="1"/>
  <c r="BO46" i="1" s="1"/>
  <c r="BQ46" i="1"/>
  <c r="BW46" i="1" s="1"/>
  <c r="CG46" i="1"/>
  <c r="CM46" i="1" s="1"/>
  <c r="S46" i="1"/>
  <c r="U17" i="1"/>
  <c r="AA17" i="1" s="1"/>
  <c r="AC17" i="1"/>
  <c r="AI17" i="1" s="1"/>
  <c r="CE17" i="1"/>
  <c r="AS17" i="1"/>
  <c r="AY17" i="1" s="1"/>
  <c r="BI17" i="1"/>
  <c r="BO17" i="1" s="1"/>
  <c r="BQ17" i="1"/>
  <c r="BW17" i="1" s="1"/>
  <c r="CG17" i="1"/>
  <c r="CM17" i="1" s="1"/>
  <c r="U35" i="1"/>
  <c r="AA35" i="1" s="1"/>
  <c r="AC35" i="1"/>
  <c r="AI35" i="1" s="1"/>
  <c r="CE35" i="1"/>
  <c r="AS35" i="1"/>
  <c r="AY35" i="1" s="1"/>
  <c r="BI35" i="1"/>
  <c r="BO35" i="1" s="1"/>
  <c r="BQ35" i="1"/>
  <c r="BW35" i="1" s="1"/>
  <c r="CG35" i="1"/>
  <c r="CM35" i="1" s="1"/>
  <c r="S35" i="1"/>
  <c r="AA34" i="4"/>
  <c r="AC34" i="4"/>
  <c r="AI34" i="4" s="1"/>
  <c r="CE34" i="4"/>
  <c r="AS34" i="4"/>
  <c r="AY34" i="4" s="1"/>
  <c r="BI34" i="4"/>
  <c r="BO34" i="4" s="1"/>
  <c r="BQ34" i="4"/>
  <c r="BW34" i="4" s="1"/>
  <c r="CG34" i="4"/>
  <c r="CM34" i="4" s="1"/>
  <c r="S34" i="4"/>
  <c r="CR34" i="4" s="1"/>
  <c r="CR43" i="5"/>
  <c r="CE30" i="5"/>
  <c r="AY30" i="5"/>
  <c r="BO30" i="5"/>
  <c r="BQ30" i="5"/>
  <c r="BW30" i="5" s="1"/>
  <c r="CG30" i="5"/>
  <c r="CM30" i="5" s="1"/>
  <c r="S30" i="5"/>
  <c r="CE35" i="5"/>
  <c r="AY35" i="5"/>
  <c r="BO35" i="5"/>
  <c r="BQ35" i="5"/>
  <c r="BW35" i="5" s="1"/>
  <c r="CG35" i="5"/>
  <c r="CM35" i="5" s="1"/>
  <c r="S35" i="5"/>
  <c r="S38" i="5"/>
  <c r="S44" i="5"/>
  <c r="S26" i="5"/>
  <c r="CR26" i="5" s="1"/>
  <c r="S34" i="5"/>
  <c r="S28" i="5"/>
  <c r="S3" i="5"/>
  <c r="U18" i="1"/>
  <c r="AA18" i="1" s="1"/>
  <c r="CS18" i="1" s="1"/>
  <c r="AC18" i="1"/>
  <c r="AI18" i="1" s="1"/>
  <c r="CT18" i="1" s="1"/>
  <c r="CE18" i="1"/>
  <c r="CZ18" i="1" s="1"/>
  <c r="AS18" i="1"/>
  <c r="AY18" i="1" s="1"/>
  <c r="CV18" i="1" s="1"/>
  <c r="BI18" i="1"/>
  <c r="BO18" i="1" s="1"/>
  <c r="CX18" i="1" s="1"/>
  <c r="BQ18" i="1"/>
  <c r="BW18" i="1" s="1"/>
  <c r="CY18" i="1" s="1"/>
  <c r="CG18" i="1"/>
  <c r="CM18" i="1" s="1"/>
  <c r="DA18" i="1" s="1"/>
  <c r="U11" i="1"/>
  <c r="AA11" i="1" s="1"/>
  <c r="AC11" i="1"/>
  <c r="AI11" i="1" s="1"/>
  <c r="CE11" i="1"/>
  <c r="AS11" i="1"/>
  <c r="AY11" i="1" s="1"/>
  <c r="BI11" i="1"/>
  <c r="BO11" i="1" s="1"/>
  <c r="BQ11" i="1"/>
  <c r="BW11" i="1" s="1"/>
  <c r="CG11" i="1"/>
  <c r="CM11" i="1" s="1"/>
  <c r="U8" i="1"/>
  <c r="AA8" i="1" s="1"/>
  <c r="AC8" i="1"/>
  <c r="AI8" i="1" s="1"/>
  <c r="CE8" i="1"/>
  <c r="AS8" i="1"/>
  <c r="AY8" i="1" s="1"/>
  <c r="BI8" i="1"/>
  <c r="BO8" i="1" s="1"/>
  <c r="BQ8" i="1"/>
  <c r="BW8" i="1" s="1"/>
  <c r="CG8" i="1"/>
  <c r="CM8" i="1" s="1"/>
  <c r="CG27" i="5"/>
  <c r="CM27" i="5" s="1"/>
  <c r="CG38" i="5"/>
  <c r="CM38" i="5" s="1"/>
  <c r="CG32" i="5"/>
  <c r="CM32" i="5" s="1"/>
  <c r="CG29" i="5"/>
  <c r="CM29" i="5" s="1"/>
  <c r="CG44" i="5"/>
  <c r="CM44" i="5" s="1"/>
  <c r="CG33" i="5"/>
  <c r="CM33" i="5" s="1"/>
  <c r="CG34" i="5"/>
  <c r="CM34" i="5" s="1"/>
  <c r="CG26" i="5"/>
  <c r="CM26" i="5" s="1"/>
  <c r="CG28" i="5"/>
  <c r="CM28" i="5" s="1"/>
  <c r="CG6" i="5"/>
  <c r="CM6" i="5" s="1"/>
  <c r="CG3" i="5"/>
  <c r="CM3" i="5" s="1"/>
  <c r="CG13" i="5"/>
  <c r="CM13" i="5" s="1"/>
  <c r="DA13" i="5" s="1"/>
  <c r="CE3" i="5"/>
  <c r="CZ4" i="5" s="1"/>
  <c r="AY3" i="5"/>
  <c r="CW4" i="5"/>
  <c r="BO3" i="5"/>
  <c r="BQ3" i="5"/>
  <c r="BW3" i="5" s="1"/>
  <c r="CE26" i="5"/>
  <c r="AY26" i="5"/>
  <c r="BO26" i="5"/>
  <c r="BQ26" i="5"/>
  <c r="BW26" i="5" s="1"/>
  <c r="CW5" i="5"/>
  <c r="BQ27" i="5"/>
  <c r="BW27" i="5" s="1"/>
  <c r="BQ29" i="5"/>
  <c r="BW29" i="5" s="1"/>
  <c r="BQ32" i="5"/>
  <c r="BW32" i="5" s="1"/>
  <c r="BQ38" i="5"/>
  <c r="BW38" i="5" s="1"/>
  <c r="BQ44" i="5"/>
  <c r="BW44" i="5" s="1"/>
  <c r="BQ33" i="5"/>
  <c r="BW33" i="5" s="1"/>
  <c r="BQ34" i="5"/>
  <c r="BW34" i="5" s="1"/>
  <c r="BQ28" i="5"/>
  <c r="BW28" i="5" s="1"/>
  <c r="BQ19" i="5"/>
  <c r="BW19" i="5" s="1"/>
  <c r="CY19" i="5" s="1"/>
  <c r="BQ6" i="5"/>
  <c r="BW6" i="5" s="1"/>
  <c r="BQ13" i="5"/>
  <c r="BW13" i="5" s="1"/>
  <c r="CY13" i="5" s="1"/>
  <c r="U38" i="1"/>
  <c r="AA38" i="1" s="1"/>
  <c r="AC38" i="1"/>
  <c r="AI38" i="1" s="1"/>
  <c r="CE38" i="1"/>
  <c r="AS38" i="1"/>
  <c r="AY38" i="1" s="1"/>
  <c r="BI38" i="1"/>
  <c r="BO38" i="1" s="1"/>
  <c r="BQ38" i="1"/>
  <c r="BW38" i="1" s="1"/>
  <c r="CG38" i="1"/>
  <c r="CM38" i="1" s="1"/>
  <c r="S38" i="1"/>
  <c r="CR43" i="1" s="1"/>
  <c r="U33" i="1"/>
  <c r="AA33" i="1" s="1"/>
  <c r="AC33" i="1"/>
  <c r="AI33" i="1" s="1"/>
  <c r="CE33" i="1"/>
  <c r="AS33" i="1"/>
  <c r="AY33" i="1" s="1"/>
  <c r="BI33" i="1"/>
  <c r="BO33" i="1" s="1"/>
  <c r="BQ33" i="1"/>
  <c r="BW33" i="1" s="1"/>
  <c r="CG33" i="1"/>
  <c r="CM33" i="1" s="1"/>
  <c r="S33" i="1"/>
  <c r="U23" i="1"/>
  <c r="AA23" i="1" s="1"/>
  <c r="AC23" i="1"/>
  <c r="AI23" i="1" s="1"/>
  <c r="CT4" i="1" s="1"/>
  <c r="CE23" i="1"/>
  <c r="AS23" i="1"/>
  <c r="AY23" i="1" s="1"/>
  <c r="CV4" i="1" s="1"/>
  <c r="BI23" i="1"/>
  <c r="BO23" i="1" s="1"/>
  <c r="CX4" i="1" s="1"/>
  <c r="BQ23" i="1"/>
  <c r="BW23" i="1" s="1"/>
  <c r="CG23" i="1"/>
  <c r="CM23" i="1" s="1"/>
  <c r="DA4" i="1" s="1"/>
  <c r="AA20" i="4"/>
  <c r="AC20" i="4"/>
  <c r="AI20" i="4" s="1"/>
  <c r="CE20" i="4"/>
  <c r="AS20" i="4"/>
  <c r="AY20" i="4" s="1"/>
  <c r="BI20" i="4"/>
  <c r="BO20" i="4" s="1"/>
  <c r="BQ20" i="4"/>
  <c r="BW20" i="4" s="1"/>
  <c r="CG20" i="4"/>
  <c r="CM20" i="4" s="1"/>
  <c r="S20" i="4"/>
  <c r="S29" i="5"/>
  <c r="S33" i="5"/>
  <c r="S27" i="5"/>
  <c r="CE27" i="5"/>
  <c r="AY27" i="5"/>
  <c r="BO27" i="5"/>
  <c r="CE28" i="5"/>
  <c r="AY28" i="5"/>
  <c r="BO28" i="5"/>
  <c r="S32" i="5"/>
  <c r="CE13" i="5"/>
  <c r="CZ13" i="5" s="1"/>
  <c r="AY13" i="5"/>
  <c r="CV13" i="5" s="1"/>
  <c r="BO13" i="5"/>
  <c r="CX13" i="5" s="1"/>
  <c r="S13" i="5"/>
  <c r="CR13" i="5" s="1"/>
  <c r="CE19" i="5"/>
  <c r="CZ19" i="5" s="1"/>
  <c r="BO19" i="5"/>
  <c r="CX19" i="5" s="1"/>
  <c r="S19" i="5"/>
  <c r="CE6" i="5"/>
  <c r="CZ5" i="5" s="1"/>
  <c r="AY6" i="5"/>
  <c r="CW3" i="5"/>
  <c r="BO6" i="5"/>
  <c r="CX5" i="5" s="1"/>
  <c r="S6" i="5"/>
  <c r="CR6" i="5" s="1"/>
  <c r="CE29" i="5"/>
  <c r="AY29" i="5"/>
  <c r="BO29" i="5"/>
  <c r="CE33" i="5"/>
  <c r="AY33" i="5"/>
  <c r="BO33" i="5"/>
  <c r="CE38" i="5"/>
  <c r="AY38" i="5"/>
  <c r="BO38" i="5"/>
  <c r="CE44" i="5"/>
  <c r="AY44" i="5"/>
  <c r="BO44" i="5"/>
  <c r="CE34" i="5"/>
  <c r="AY34" i="5"/>
  <c r="BO34" i="5"/>
  <c r="CE32" i="5"/>
  <c r="AY32" i="5"/>
  <c r="CW33" i="5"/>
  <c r="BO32" i="5"/>
  <c r="S32" i="1"/>
  <c r="S63" i="1"/>
  <c r="S39" i="1"/>
  <c r="S52" i="1"/>
  <c r="CR52" i="1" s="1"/>
  <c r="S29" i="1"/>
  <c r="CR29" i="1" s="1"/>
  <c r="S62" i="1"/>
  <c r="S37" i="1"/>
  <c r="S55" i="1"/>
  <c r="CR50" i="1" s="1"/>
  <c r="S30" i="1"/>
  <c r="CR30" i="1" s="1"/>
  <c r="S51" i="1"/>
  <c r="S54" i="1"/>
  <c r="S66" i="1"/>
  <c r="S36" i="1"/>
  <c r="S64" i="1"/>
  <c r="U64" i="1"/>
  <c r="AA64" i="1" s="1"/>
  <c r="CS64" i="1" s="1"/>
  <c r="AC64" i="1"/>
  <c r="AI64" i="1" s="1"/>
  <c r="CT64" i="1" s="1"/>
  <c r="CE64" i="1"/>
  <c r="CZ64" i="1" s="1"/>
  <c r="AS64" i="1"/>
  <c r="AY64" i="1" s="1"/>
  <c r="CV64" i="1" s="1"/>
  <c r="BI64" i="1"/>
  <c r="BO64" i="1" s="1"/>
  <c r="CX64" i="1" s="1"/>
  <c r="BQ64" i="1"/>
  <c r="BW64" i="1" s="1"/>
  <c r="CY64" i="1" s="1"/>
  <c r="CG64" i="1"/>
  <c r="CM64" i="1" s="1"/>
  <c r="U36" i="1"/>
  <c r="AA36" i="1" s="1"/>
  <c r="AC36" i="1"/>
  <c r="AI36" i="1" s="1"/>
  <c r="CE36" i="1"/>
  <c r="AS36" i="1"/>
  <c r="AY36" i="1" s="1"/>
  <c r="BI36" i="1"/>
  <c r="BO36" i="1" s="1"/>
  <c r="BQ36" i="1"/>
  <c r="BW36" i="1" s="1"/>
  <c r="CG36" i="1"/>
  <c r="CM36" i="1" s="1"/>
  <c r="U30" i="1"/>
  <c r="AA30" i="1" s="1"/>
  <c r="AC30" i="1"/>
  <c r="AI30" i="1" s="1"/>
  <c r="CE30" i="1"/>
  <c r="AS30" i="1"/>
  <c r="AY30" i="1" s="1"/>
  <c r="BI30" i="1"/>
  <c r="BO30" i="1" s="1"/>
  <c r="BQ30" i="1"/>
  <c r="BW30" i="1" s="1"/>
  <c r="CG30" i="1"/>
  <c r="CM30" i="1" s="1"/>
  <c r="AA31" i="4"/>
  <c r="AC31" i="4"/>
  <c r="AI31" i="4" s="1"/>
  <c r="CE31" i="4"/>
  <c r="AS31" i="4"/>
  <c r="AY31" i="4" s="1"/>
  <c r="BI31" i="4"/>
  <c r="BO31" i="4" s="1"/>
  <c r="BQ31" i="4"/>
  <c r="BW31" i="4" s="1"/>
  <c r="CG31" i="4"/>
  <c r="CM31" i="4" s="1"/>
  <c r="S31" i="4"/>
  <c r="AA22" i="4"/>
  <c r="AC22" i="4"/>
  <c r="AI22" i="4" s="1"/>
  <c r="CE22" i="4"/>
  <c r="AS22" i="4"/>
  <c r="AY22" i="4" s="1"/>
  <c r="BI22" i="4"/>
  <c r="BO22" i="4" s="1"/>
  <c r="BQ22" i="4"/>
  <c r="BW22" i="4" s="1"/>
  <c r="CG22" i="4"/>
  <c r="CM22" i="4" s="1"/>
  <c r="M22" i="4"/>
  <c r="S22" i="4" s="1"/>
  <c r="BA5" i="4"/>
  <c r="BG5" i="4" s="1"/>
  <c r="AA23" i="4"/>
  <c r="AC23" i="4"/>
  <c r="AI23" i="4" s="1"/>
  <c r="CE23" i="4"/>
  <c r="AS23" i="4"/>
  <c r="AY23" i="4" s="1"/>
  <c r="BI23" i="4"/>
  <c r="BO23" i="4" s="1"/>
  <c r="BQ23" i="4"/>
  <c r="BW23" i="4" s="1"/>
  <c r="CG23" i="4"/>
  <c r="CM23" i="4" s="1"/>
  <c r="S23" i="4"/>
  <c r="U51" i="1"/>
  <c r="AA51" i="1" s="1"/>
  <c r="AC51" i="1"/>
  <c r="AI51" i="1" s="1"/>
  <c r="CE51" i="1"/>
  <c r="AS51" i="1"/>
  <c r="AY51" i="1" s="1"/>
  <c r="BI51" i="1"/>
  <c r="BO51" i="1" s="1"/>
  <c r="BQ51" i="1"/>
  <c r="BW51" i="1" s="1"/>
  <c r="CG51" i="1"/>
  <c r="CM51" i="1" s="1"/>
  <c r="U55" i="1"/>
  <c r="AA55" i="1" s="1"/>
  <c r="AC55" i="1"/>
  <c r="AI55" i="1" s="1"/>
  <c r="CE55" i="1"/>
  <c r="AS55" i="1"/>
  <c r="AY55" i="1" s="1"/>
  <c r="BI55" i="1"/>
  <c r="BO55" i="1" s="1"/>
  <c r="BQ55" i="1"/>
  <c r="BW55" i="1" s="1"/>
  <c r="CG55" i="1"/>
  <c r="CM55" i="1" s="1"/>
  <c r="U6" i="1"/>
  <c r="AA6" i="1" s="1"/>
  <c r="AC6" i="1"/>
  <c r="AI6" i="1" s="1"/>
  <c r="CE6" i="1"/>
  <c r="AS6" i="1"/>
  <c r="AY6" i="1" s="1"/>
  <c r="BI6" i="1"/>
  <c r="BO6" i="1" s="1"/>
  <c r="BQ6" i="1"/>
  <c r="BW6" i="1" s="1"/>
  <c r="CG6" i="1"/>
  <c r="CM6" i="1" s="1"/>
  <c r="U7" i="1"/>
  <c r="AA7" i="1" s="1"/>
  <c r="AC7" i="1"/>
  <c r="AI7" i="1" s="1"/>
  <c r="CE7" i="1"/>
  <c r="AS7" i="1"/>
  <c r="AY7" i="1" s="1"/>
  <c r="BI7" i="1"/>
  <c r="BO7" i="1" s="1"/>
  <c r="CG7" i="1"/>
  <c r="CM7" i="1" s="1"/>
  <c r="U12" i="1"/>
  <c r="AA12" i="1" s="1"/>
  <c r="AC12" i="1"/>
  <c r="AI12" i="1" s="1"/>
  <c r="CE12" i="1"/>
  <c r="AS12" i="1"/>
  <c r="AY12" i="1" s="1"/>
  <c r="BI12" i="1"/>
  <c r="BO12" i="1" s="1"/>
  <c r="CG12" i="1"/>
  <c r="CM12" i="1" s="1"/>
  <c r="AA15" i="4"/>
  <c r="AC15" i="4"/>
  <c r="AI15" i="4" s="1"/>
  <c r="CE15" i="4"/>
  <c r="AS15" i="4"/>
  <c r="AY15" i="4" s="1"/>
  <c r="BI15" i="4"/>
  <c r="BO15" i="4" s="1"/>
  <c r="BQ15" i="4"/>
  <c r="BW15" i="4" s="1"/>
  <c r="CG15" i="4"/>
  <c r="CM15" i="4" s="1"/>
  <c r="S15" i="4"/>
  <c r="CR14" i="4" s="1"/>
  <c r="AA25" i="4"/>
  <c r="AC25" i="4"/>
  <c r="AI25" i="4" s="1"/>
  <c r="CE25" i="4"/>
  <c r="AS25" i="4"/>
  <c r="AY25" i="4" s="1"/>
  <c r="BI25" i="4"/>
  <c r="BO25" i="4" s="1"/>
  <c r="BQ25" i="4"/>
  <c r="BW25" i="4" s="1"/>
  <c r="CG25" i="4"/>
  <c r="CM25" i="4" s="1"/>
  <c r="S25" i="4"/>
  <c r="S17" i="4"/>
  <c r="S30" i="4"/>
  <c r="S37" i="4"/>
  <c r="S13" i="4"/>
  <c r="S26" i="4"/>
  <c r="S27" i="4"/>
  <c r="S5" i="4"/>
  <c r="CR4" i="4" s="1"/>
  <c r="BI17" i="4"/>
  <c r="BO17" i="4" s="1"/>
  <c r="BI30" i="4"/>
  <c r="BO30" i="4" s="1"/>
  <c r="BI37" i="4"/>
  <c r="BO37" i="4" s="1"/>
  <c r="BI13" i="4"/>
  <c r="BO13" i="4" s="1"/>
  <c r="BI26" i="4"/>
  <c r="BO26" i="4" s="1"/>
  <c r="BI27" i="4"/>
  <c r="BO27" i="4" s="1"/>
  <c r="BI5" i="4"/>
  <c r="BO5" i="4" s="1"/>
  <c r="BI62" i="1"/>
  <c r="BO62" i="1" s="1"/>
  <c r="BI32" i="1"/>
  <c r="BO32" i="1" s="1"/>
  <c r="BI39" i="1"/>
  <c r="BO39" i="1" s="1"/>
  <c r="BI37" i="1"/>
  <c r="BO37" i="1" s="1"/>
  <c r="BI52" i="1"/>
  <c r="BO52" i="1" s="1"/>
  <c r="BI63" i="1"/>
  <c r="BO63" i="1" s="1"/>
  <c r="BI66" i="1"/>
  <c r="BO66" i="1" s="1"/>
  <c r="CX65" i="1" s="1"/>
  <c r="BI54" i="1"/>
  <c r="BO54" i="1" s="1"/>
  <c r="BI29" i="1"/>
  <c r="BO29" i="1" s="1"/>
  <c r="AA5" i="4"/>
  <c r="AC5" i="4"/>
  <c r="AI5" i="4" s="1"/>
  <c r="CE5" i="4"/>
  <c r="AS5" i="4"/>
  <c r="AY5" i="4" s="1"/>
  <c r="BQ5" i="4"/>
  <c r="BW5" i="4" s="1"/>
  <c r="CG5" i="4"/>
  <c r="CM5" i="4" s="1"/>
  <c r="AS17" i="4"/>
  <c r="AY17" i="4" s="1"/>
  <c r="AS30" i="4"/>
  <c r="AY30" i="4" s="1"/>
  <c r="AS37" i="4"/>
  <c r="AY37" i="4" s="1"/>
  <c r="AS13" i="4"/>
  <c r="AY13" i="4" s="1"/>
  <c r="AS26" i="4"/>
  <c r="AY26" i="4" s="1"/>
  <c r="AS27" i="4"/>
  <c r="AY27" i="4" s="1"/>
  <c r="AC17" i="4"/>
  <c r="AI17" i="4" s="1"/>
  <c r="AC30" i="4"/>
  <c r="AI30" i="4" s="1"/>
  <c r="AC37" i="4"/>
  <c r="AI37" i="4" s="1"/>
  <c r="AC13" i="4"/>
  <c r="AI13" i="4" s="1"/>
  <c r="AC26" i="4"/>
  <c r="AI26" i="4" s="1"/>
  <c r="AC27" i="4"/>
  <c r="AI27" i="4" s="1"/>
  <c r="U54" i="1"/>
  <c r="AA54" i="1" s="1"/>
  <c r="AC54" i="1"/>
  <c r="AI54" i="1" s="1"/>
  <c r="CE54" i="1"/>
  <c r="AS54" i="1"/>
  <c r="AY54" i="1" s="1"/>
  <c r="BQ54" i="1"/>
  <c r="BW54" i="1" s="1"/>
  <c r="CG54" i="1"/>
  <c r="CM54" i="1" s="1"/>
  <c r="AA17" i="4"/>
  <c r="AA30" i="4"/>
  <c r="AA37" i="4"/>
  <c r="U13" i="4"/>
  <c r="AA13" i="4" s="1"/>
  <c r="AA26" i="4"/>
  <c r="AA27" i="4"/>
  <c r="U29" i="1"/>
  <c r="AA29" i="1" s="1"/>
  <c r="U32" i="1"/>
  <c r="AA32" i="1" s="1"/>
  <c r="U62" i="1"/>
  <c r="AA62" i="1" s="1"/>
  <c r="U37" i="1"/>
  <c r="AA37" i="1" s="1"/>
  <c r="U39" i="1"/>
  <c r="AA39" i="1" s="1"/>
  <c r="U52" i="1"/>
  <c r="AA52" i="1" s="1"/>
  <c r="U66" i="1"/>
  <c r="AA66" i="1" s="1"/>
  <c r="CS65" i="1" s="1"/>
  <c r="U63" i="1"/>
  <c r="AA63" i="1" s="1"/>
  <c r="CE27" i="4"/>
  <c r="BQ27" i="4"/>
  <c r="BW27" i="4" s="1"/>
  <c r="CG27" i="4"/>
  <c r="CM27" i="4" s="1"/>
  <c r="AC66" i="1"/>
  <c r="AI66" i="1" s="1"/>
  <c r="CT65" i="1" s="1"/>
  <c r="CE66" i="1"/>
  <c r="CZ65" i="1" s="1"/>
  <c r="AS66" i="1"/>
  <c r="AY66" i="1" s="1"/>
  <c r="CV65" i="1" s="1"/>
  <c r="BQ66" i="1"/>
  <c r="BW66" i="1" s="1"/>
  <c r="CY65" i="1" s="1"/>
  <c r="CG66" i="1"/>
  <c r="CM66" i="1" s="1"/>
  <c r="DA65" i="1" s="1"/>
  <c r="CE13" i="4"/>
  <c r="BQ13" i="4"/>
  <c r="BW13" i="4" s="1"/>
  <c r="CG13" i="4"/>
  <c r="CM13" i="4" s="1"/>
  <c r="AC29" i="1"/>
  <c r="AI29" i="1" s="1"/>
  <c r="CE29" i="1"/>
  <c r="AS29" i="1"/>
  <c r="AY29" i="1" s="1"/>
  <c r="BQ29" i="1"/>
  <c r="BW29" i="1" s="1"/>
  <c r="CG29" i="1"/>
  <c r="CM29" i="1" s="1"/>
  <c r="CE37" i="4"/>
  <c r="BQ37" i="4"/>
  <c r="BW37" i="4" s="1"/>
  <c r="CG37" i="4"/>
  <c r="CM37" i="4" s="1"/>
  <c r="CW66" i="1"/>
  <c r="CE26" i="4"/>
  <c r="CE30" i="4"/>
  <c r="CE17" i="4"/>
  <c r="CE39" i="1"/>
  <c r="CE37" i="1"/>
  <c r="CE52" i="1"/>
  <c r="CE32" i="1"/>
  <c r="CE63" i="1"/>
  <c r="CE62" i="1"/>
  <c r="AC39" i="1"/>
  <c r="AI39" i="1" s="1"/>
  <c r="AC37" i="1"/>
  <c r="AI37" i="1" s="1"/>
  <c r="AC52" i="1"/>
  <c r="AI52" i="1" s="1"/>
  <c r="AC32" i="1"/>
  <c r="AI32" i="1" s="1"/>
  <c r="AC63" i="1"/>
  <c r="AI63" i="1" s="1"/>
  <c r="AC62" i="1"/>
  <c r="AI62" i="1" s="1"/>
  <c r="AS32" i="1"/>
  <c r="AY32" i="1" s="1"/>
  <c r="BQ32" i="1"/>
  <c r="BW32" i="1" s="1"/>
  <c r="CG32" i="1"/>
  <c r="CM32" i="1" s="1"/>
  <c r="AS62" i="1"/>
  <c r="AY62" i="1" s="1"/>
  <c r="BQ62" i="1"/>
  <c r="BW62" i="1" s="1"/>
  <c r="CG62" i="1"/>
  <c r="CM62" i="1" s="1"/>
  <c r="BQ30" i="4"/>
  <c r="BW30" i="4" s="1"/>
  <c r="CG30" i="4"/>
  <c r="CM30" i="4" s="1"/>
  <c r="BQ26" i="4"/>
  <c r="BW26" i="4" s="1"/>
  <c r="CG26" i="4"/>
  <c r="CM26" i="4" s="1"/>
  <c r="BQ17" i="4"/>
  <c r="BW17" i="4" s="1"/>
  <c r="CG17" i="4"/>
  <c r="CM17" i="4" s="1"/>
  <c r="AS52" i="1"/>
  <c r="AY52" i="1" s="1"/>
  <c r="CV43" i="1" s="1"/>
  <c r="BQ52" i="1"/>
  <c r="BW52" i="1" s="1"/>
  <c r="CY43" i="1" s="1"/>
  <c r="CG52" i="1"/>
  <c r="CM52" i="1" s="1"/>
  <c r="DA43" i="1" s="1"/>
  <c r="AS37" i="1"/>
  <c r="AY37" i="1" s="1"/>
  <c r="BQ37" i="1"/>
  <c r="BW37" i="1" s="1"/>
  <c r="CG37" i="1"/>
  <c r="CM37" i="1" s="1"/>
  <c r="AS39" i="1"/>
  <c r="AY39" i="1" s="1"/>
  <c r="BQ39" i="1"/>
  <c r="BW39" i="1" s="1"/>
  <c r="CG39" i="1"/>
  <c r="CM39" i="1" s="1"/>
  <c r="AS63" i="1"/>
  <c r="AY63" i="1" s="1"/>
  <c r="BQ63" i="1"/>
  <c r="BW63" i="1" s="1"/>
  <c r="CG63" i="1"/>
  <c r="CM63" i="1" s="1"/>
  <c r="DG15" i="5" l="1"/>
  <c r="DF15" i="5"/>
  <c r="DE15" i="5"/>
  <c r="DD15" i="5"/>
  <c r="CR10" i="5"/>
  <c r="CR19" i="5"/>
  <c r="DC15" i="5"/>
  <c r="DE6" i="4"/>
  <c r="DD6" i="4"/>
  <c r="DF6" i="4"/>
  <c r="DC6" i="4"/>
  <c r="DG6" i="4"/>
  <c r="DA62" i="1"/>
  <c r="DA63" i="1"/>
  <c r="DA64" i="1"/>
  <c r="CR63" i="1"/>
  <c r="CR64" i="1"/>
  <c r="CZ62" i="1"/>
  <c r="CZ63" i="1"/>
  <c r="CY62" i="1"/>
  <c r="CY63" i="1"/>
  <c r="CR58" i="1"/>
  <c r="CR65" i="1"/>
  <c r="CV62" i="1"/>
  <c r="CV63" i="1"/>
  <c r="CT62" i="1"/>
  <c r="CT63" i="1"/>
  <c r="CX62" i="1"/>
  <c r="CX63" i="1"/>
  <c r="CS62" i="1"/>
  <c r="CS63" i="1"/>
  <c r="CR26" i="4"/>
  <c r="DE35" i="4"/>
  <c r="DC35" i="4"/>
  <c r="DG35" i="4"/>
  <c r="DF35" i="4"/>
  <c r="DD35" i="4"/>
  <c r="CR36" i="4"/>
  <c r="CR4" i="5"/>
  <c r="CR13" i="4"/>
  <c r="CR7" i="4"/>
  <c r="CZ33" i="5"/>
  <c r="CR5" i="5"/>
  <c r="DD13" i="5"/>
  <c r="DE13" i="5"/>
  <c r="DF13" i="5"/>
  <c r="DG13" i="5"/>
  <c r="DC13" i="5"/>
  <c r="CY5" i="5"/>
  <c r="DA5" i="5"/>
  <c r="CV5" i="5"/>
  <c r="CZ66" i="1"/>
  <c r="DA66" i="1"/>
  <c r="CX66" i="1"/>
  <c r="CR66" i="1"/>
  <c r="CT66" i="1"/>
  <c r="CY66" i="1"/>
  <c r="CV66" i="1"/>
  <c r="CS66" i="1"/>
  <c r="CR62" i="1"/>
  <c r="CX16" i="5"/>
  <c r="CR15" i="4"/>
  <c r="DF18" i="1"/>
  <c r="CZ3" i="5"/>
  <c r="CX3" i="5"/>
  <c r="CR3" i="5"/>
  <c r="CR18" i="5"/>
  <c r="CR14" i="5"/>
  <c r="DA18" i="5"/>
  <c r="DA14" i="5"/>
  <c r="CV18" i="5"/>
  <c r="CV14" i="5"/>
  <c r="CZ18" i="5"/>
  <c r="CZ14" i="5"/>
  <c r="CX18" i="5"/>
  <c r="CX14" i="5"/>
  <c r="CY18" i="5"/>
  <c r="CY14" i="5"/>
  <c r="CR28" i="4"/>
  <c r="CR29" i="4"/>
  <c r="DA16" i="5"/>
  <c r="CR29" i="5"/>
  <c r="CR30" i="5"/>
  <c r="CV16" i="5"/>
  <c r="CY16" i="5"/>
  <c r="CZ16" i="5"/>
  <c r="CR16" i="5"/>
  <c r="DG18" i="1"/>
  <c r="DC18" i="1"/>
  <c r="DE18" i="1"/>
  <c r="DD18" i="1"/>
  <c r="CR38" i="1"/>
  <c r="CY61" i="1"/>
  <c r="CT61" i="1"/>
  <c r="CW61" i="1"/>
  <c r="CS61" i="1"/>
  <c r="CR54" i="1"/>
  <c r="CZ61" i="1"/>
  <c r="CR33" i="1"/>
  <c r="CX61" i="1"/>
  <c r="DA61" i="1"/>
  <c r="CV61" i="1"/>
  <c r="CR40" i="1"/>
  <c r="CR36" i="1"/>
  <c r="CR39" i="1"/>
  <c r="CR56" i="1"/>
  <c r="CR31" i="1"/>
  <c r="CT5" i="4"/>
  <c r="CT7" i="4"/>
  <c r="CW5" i="4"/>
  <c r="CW7" i="4"/>
  <c r="DA5" i="4"/>
  <c r="DA7" i="4"/>
  <c r="CV5" i="4"/>
  <c r="CV7" i="4"/>
  <c r="CX5" i="4"/>
  <c r="CX7" i="4"/>
  <c r="CS5" i="4"/>
  <c r="CS7" i="4"/>
  <c r="CY5" i="4"/>
  <c r="CY7" i="4"/>
  <c r="CZ5" i="4"/>
  <c r="CZ7" i="4"/>
  <c r="CV53" i="1"/>
  <c r="CR51" i="1"/>
  <c r="CR40" i="5"/>
  <c r="CR28" i="5"/>
  <c r="CR24" i="4"/>
  <c r="CR20" i="4"/>
  <c r="CR33" i="5"/>
  <c r="CR34" i="5"/>
  <c r="CR37" i="5"/>
  <c r="CR36" i="5"/>
  <c r="CR41" i="5"/>
  <c r="CR42" i="5"/>
  <c r="CR35" i="5"/>
  <c r="CR38" i="5"/>
  <c r="CR32" i="5"/>
  <c r="CR31" i="5"/>
  <c r="CR39" i="5"/>
  <c r="CR44" i="5"/>
  <c r="CY33" i="5"/>
  <c r="DA33" i="5"/>
  <c r="CR27" i="5"/>
  <c r="CR46" i="5"/>
  <c r="CR45" i="5"/>
  <c r="CR12" i="5"/>
  <c r="CR8" i="5"/>
  <c r="CR7" i="5"/>
  <c r="CY7" i="5"/>
  <c r="CW7" i="5"/>
  <c r="CZ7" i="5"/>
  <c r="CR11" i="5"/>
  <c r="CR32" i="4"/>
  <c r="CR18" i="4"/>
  <c r="CR59" i="1"/>
  <c r="CR61" i="1"/>
  <c r="CR42" i="1"/>
  <c r="CR41" i="1"/>
  <c r="CR35" i="1"/>
  <c r="CR34" i="1"/>
  <c r="CR47" i="1"/>
  <c r="CR46" i="1"/>
  <c r="CR49" i="1"/>
  <c r="CR53" i="1"/>
  <c r="CR57" i="1"/>
  <c r="CR55" i="1"/>
  <c r="CR32" i="1"/>
  <c r="CR37" i="1"/>
  <c r="CR48" i="1"/>
  <c r="CR60" i="1"/>
  <c r="CV37" i="4"/>
  <c r="CX37" i="4"/>
  <c r="CR21" i="4"/>
  <c r="CR22" i="4"/>
  <c r="CR17" i="4"/>
  <c r="CR19" i="4"/>
  <c r="CR23" i="4"/>
  <c r="CR16" i="4"/>
  <c r="CR37" i="4"/>
  <c r="CR33" i="4"/>
  <c r="CR30" i="4"/>
  <c r="CR31" i="4"/>
  <c r="CR27" i="4"/>
  <c r="CR25" i="4"/>
  <c r="CR3" i="4"/>
  <c r="CR5" i="4"/>
  <c r="CT21" i="4"/>
  <c r="CZ34" i="5"/>
  <c r="CW50" i="1"/>
  <c r="CY40" i="1"/>
  <c r="CX50" i="1"/>
  <c r="CT50" i="1"/>
  <c r="DA53" i="1"/>
  <c r="CX14" i="1"/>
  <c r="CT14" i="1"/>
  <c r="CW14" i="1"/>
  <c r="CS14" i="1"/>
  <c r="DA14" i="1"/>
  <c r="CV14" i="1"/>
  <c r="CY14" i="1"/>
  <c r="CZ14" i="1"/>
  <c r="CZ37" i="4"/>
  <c r="CW37" i="4"/>
  <c r="DA37" i="4"/>
  <c r="CY37" i="4"/>
  <c r="CS37" i="4"/>
  <c r="CW42" i="5"/>
  <c r="DA23" i="4"/>
  <c r="CX21" i="4"/>
  <c r="CT37" i="4"/>
  <c r="CX33" i="1"/>
  <c r="CT33" i="1"/>
  <c r="DA50" i="1"/>
  <c r="CV50" i="1"/>
  <c r="CW55" i="1"/>
  <c r="CY50" i="1"/>
  <c r="CZ50" i="1"/>
  <c r="CS55" i="1"/>
  <c r="CY32" i="1"/>
  <c r="CZ32" i="1"/>
  <c r="DA29" i="1"/>
  <c r="CV29" i="1"/>
  <c r="CT13" i="1"/>
  <c r="CX13" i="1"/>
  <c r="CZ3" i="4"/>
  <c r="CZ16" i="4"/>
  <c r="CY16" i="4"/>
  <c r="CY3" i="4"/>
  <c r="CX45" i="5"/>
  <c r="CS16" i="4"/>
  <c r="CW16" i="4"/>
  <c r="CW14" i="4"/>
  <c r="CW3" i="4"/>
  <c r="CS3" i="4"/>
  <c r="CT43" i="1"/>
  <c r="CY29" i="1"/>
  <c r="CZ29" i="1"/>
  <c r="DA30" i="1"/>
  <c r="CW29" i="1"/>
  <c r="CS29" i="1"/>
  <c r="CX29" i="1"/>
  <c r="CT29" i="1"/>
  <c r="CV55" i="1"/>
  <c r="DA55" i="1"/>
  <c r="CV34" i="1"/>
  <c r="CV33" i="1"/>
  <c r="CY44" i="1"/>
  <c r="CY53" i="1"/>
  <c r="CT44" i="1"/>
  <c r="CT53" i="1"/>
  <c r="CW32" i="1"/>
  <c r="CS32" i="1"/>
  <c r="CZ44" i="1"/>
  <c r="CZ53" i="1"/>
  <c r="CS44" i="1"/>
  <c r="CS53" i="1"/>
  <c r="CX44" i="1"/>
  <c r="CX53" i="1"/>
  <c r="CX43" i="1"/>
  <c r="DA33" i="1"/>
  <c r="CW44" i="1"/>
  <c r="CW53" i="1"/>
  <c r="CW33" i="1"/>
  <c r="CS33" i="1"/>
  <c r="CY33" i="1"/>
  <c r="CZ33" i="1"/>
  <c r="CV13" i="1"/>
  <c r="DA13" i="1"/>
  <c r="CS13" i="1"/>
  <c r="CW13" i="1"/>
  <c r="CZ13" i="1"/>
  <c r="CY13" i="1"/>
  <c r="CX29" i="5"/>
  <c r="DA31" i="5"/>
  <c r="CV29" i="5"/>
  <c r="CY42" i="5"/>
  <c r="DA29" i="5"/>
  <c r="CY36" i="5"/>
  <c r="CZ31" i="5"/>
  <c r="CX28" i="5"/>
  <c r="DA28" i="5"/>
  <c r="CX44" i="5"/>
  <c r="DA30" i="5"/>
  <c r="CV30" i="5"/>
  <c r="CV28" i="5"/>
  <c r="CX30" i="5"/>
  <c r="CV43" i="5"/>
  <c r="CZ42" i="5"/>
  <c r="CX7" i="5"/>
  <c r="DA7" i="5"/>
  <c r="CV7" i="5"/>
  <c r="CY34" i="1"/>
  <c r="CV30" i="1"/>
  <c r="CZ43" i="1"/>
  <c r="CW43" i="1"/>
  <c r="CS43" i="1"/>
  <c r="CS30" i="1"/>
  <c r="CV40" i="1"/>
  <c r="CX30" i="1"/>
  <c r="DA32" i="1"/>
  <c r="CX32" i="1"/>
  <c r="CV32" i="1"/>
  <c r="CT32" i="1"/>
  <c r="CY30" i="1"/>
  <c r="CZ30" i="1"/>
  <c r="CW30" i="1"/>
  <c r="CT31" i="1"/>
  <c r="DA38" i="1"/>
  <c r="CV38" i="1"/>
  <c r="CT38" i="1"/>
  <c r="CT16" i="4"/>
  <c r="CY26" i="4"/>
  <c r="CW26" i="4"/>
  <c r="CZ26" i="4"/>
  <c r="CS26" i="4"/>
  <c r="CS17" i="4"/>
  <c r="DA26" i="4"/>
  <c r="CX26" i="4"/>
  <c r="CV26" i="4"/>
  <c r="CT26" i="4"/>
  <c r="DA38" i="5"/>
  <c r="CX38" i="5"/>
  <c r="CV38" i="5"/>
  <c r="CY38" i="5"/>
  <c r="CW38" i="5"/>
  <c r="CZ38" i="5"/>
  <c r="DA58" i="1"/>
  <c r="DA60" i="1"/>
  <c r="CX58" i="1"/>
  <c r="CX60" i="1"/>
  <c r="CV58" i="1"/>
  <c r="CV60" i="1"/>
  <c r="CT58" i="1"/>
  <c r="CT60" i="1"/>
  <c r="DA31" i="1"/>
  <c r="CX31" i="1"/>
  <c r="CV31" i="1"/>
  <c r="CX38" i="1"/>
  <c r="DA59" i="1"/>
  <c r="CX59" i="1"/>
  <c r="CV59" i="1"/>
  <c r="CT59" i="1"/>
  <c r="DA44" i="1"/>
  <c r="CV44" i="1"/>
  <c r="DA34" i="1"/>
  <c r="CT30" i="1"/>
  <c r="CS38" i="1"/>
  <c r="CX47" i="1"/>
  <c r="CY58" i="1"/>
  <c r="CY60" i="1"/>
  <c r="CW58" i="1"/>
  <c r="CW60" i="1"/>
  <c r="CZ58" i="1"/>
  <c r="CZ60" i="1"/>
  <c r="CS58" i="1"/>
  <c r="CS60" i="1"/>
  <c r="CY31" i="1"/>
  <c r="CW31" i="1"/>
  <c r="CZ31" i="1"/>
  <c r="CS31" i="1"/>
  <c r="CY38" i="1"/>
  <c r="CW38" i="1"/>
  <c r="CZ38" i="1"/>
  <c r="CY59" i="1"/>
  <c r="CW59" i="1"/>
  <c r="CZ59" i="1"/>
  <c r="CS59" i="1"/>
  <c r="CW33" i="4"/>
  <c r="CZ33" i="4"/>
  <c r="DA3" i="4"/>
  <c r="CX3" i="4"/>
  <c r="CV3" i="4"/>
  <c r="CT3" i="4"/>
  <c r="DA4" i="4"/>
  <c r="CX4" i="4"/>
  <c r="CV4" i="4"/>
  <c r="CT4" i="4"/>
  <c r="CY4" i="4"/>
  <c r="CW4" i="4"/>
  <c r="CZ4" i="4"/>
  <c r="CS4" i="4"/>
  <c r="CX42" i="5"/>
  <c r="CV42" i="5"/>
  <c r="CV36" i="5"/>
  <c r="CY35" i="5"/>
  <c r="CY43" i="5"/>
  <c r="CZ43" i="5"/>
  <c r="DA35" i="5"/>
  <c r="CW35" i="5"/>
  <c r="CZ35" i="5"/>
  <c r="DA34" i="5"/>
  <c r="CX37" i="5"/>
  <c r="CY40" i="5"/>
  <c r="CW40" i="5"/>
  <c r="CZ40" i="5"/>
  <c r="CX35" i="5"/>
  <c r="CV35" i="5"/>
  <c r="CY41" i="5"/>
  <c r="CZ41" i="5"/>
  <c r="DA40" i="5"/>
  <c r="CX40" i="5"/>
  <c r="CV40" i="5"/>
  <c r="CV3" i="5"/>
  <c r="CY4" i="5"/>
  <c r="DA4" i="5"/>
  <c r="CY3" i="5"/>
  <c r="CX4" i="5"/>
  <c r="CV4" i="5"/>
  <c r="DA3" i="5"/>
  <c r="CY31" i="5"/>
  <c r="CZ47" i="1"/>
  <c r="CX56" i="1"/>
  <c r="CW39" i="1"/>
  <c r="DA26" i="5"/>
  <c r="CT34" i="1"/>
  <c r="CV47" i="1"/>
  <c r="CS27" i="4"/>
  <c r="CX39" i="1"/>
  <c r="CT39" i="1"/>
  <c r="CW30" i="4"/>
  <c r="CW27" i="4"/>
  <c r="CY23" i="4"/>
  <c r="CZ23" i="4"/>
  <c r="CS20" i="4"/>
  <c r="CV34" i="4"/>
  <c r="DA47" i="1"/>
  <c r="CT40" i="1"/>
  <c r="CX40" i="1"/>
  <c r="DA39" i="1"/>
  <c r="CV39" i="1"/>
  <c r="CW34" i="1"/>
  <c r="CX34" i="1"/>
  <c r="CW37" i="1"/>
  <c r="CZ34" i="1"/>
  <c r="CY47" i="1"/>
  <c r="CT47" i="1"/>
  <c r="CZ55" i="1"/>
  <c r="CX55" i="1"/>
  <c r="CW47" i="1"/>
  <c r="CY55" i="1"/>
  <c r="CT55" i="1"/>
  <c r="DA56" i="1"/>
  <c r="CY39" i="1"/>
  <c r="CZ39" i="1"/>
  <c r="CZ37" i="1"/>
  <c r="CY36" i="1"/>
  <c r="CY35" i="1"/>
  <c r="CT45" i="1"/>
  <c r="CT46" i="1"/>
  <c r="CZ49" i="1"/>
  <c r="CZ48" i="1"/>
  <c r="CV49" i="1"/>
  <c r="CV48" i="1"/>
  <c r="DA45" i="1"/>
  <c r="DA46" i="1"/>
  <c r="CT49" i="1"/>
  <c r="CT48" i="1"/>
  <c r="CZ45" i="1"/>
  <c r="CZ46" i="1"/>
  <c r="CW49" i="1"/>
  <c r="CW48" i="1"/>
  <c r="CS45" i="1"/>
  <c r="CS46" i="1"/>
  <c r="CX54" i="1"/>
  <c r="CX57" i="1"/>
  <c r="CT54" i="1"/>
  <c r="CT57" i="1"/>
  <c r="CX52" i="1"/>
  <c r="CX51" i="1"/>
  <c r="CT52" i="1"/>
  <c r="CT51" i="1"/>
  <c r="CT56" i="1"/>
  <c r="CY41" i="1"/>
  <c r="CY42" i="1"/>
  <c r="CZ41" i="1"/>
  <c r="CZ42" i="1"/>
  <c r="CY45" i="1"/>
  <c r="CY46" i="1"/>
  <c r="DA36" i="1"/>
  <c r="DA35" i="1"/>
  <c r="CZ36" i="1"/>
  <c r="CZ35" i="1"/>
  <c r="CS49" i="1"/>
  <c r="CS48" i="1"/>
  <c r="CW40" i="1"/>
  <c r="CS40" i="1"/>
  <c r="CX49" i="1"/>
  <c r="CX48" i="1"/>
  <c r="CW54" i="1"/>
  <c r="CW57" i="1"/>
  <c r="CW52" i="1"/>
  <c r="CW51" i="1"/>
  <c r="CS52" i="1"/>
  <c r="CS51" i="1"/>
  <c r="CW56" i="1"/>
  <c r="CS56" i="1"/>
  <c r="DA37" i="1"/>
  <c r="CV37" i="1"/>
  <c r="CS35" i="1"/>
  <c r="CX41" i="1"/>
  <c r="CX42" i="1"/>
  <c r="CT41" i="1"/>
  <c r="CT42" i="1"/>
  <c r="DA49" i="1"/>
  <c r="DA48" i="1"/>
  <c r="CV45" i="1"/>
  <c r="CV46" i="1"/>
  <c r="CW45" i="1"/>
  <c r="CW46" i="1"/>
  <c r="DA54" i="1"/>
  <c r="DA57" i="1"/>
  <c r="CV54" i="1"/>
  <c r="CV57" i="1"/>
  <c r="DA52" i="1"/>
  <c r="DA51" i="1"/>
  <c r="CV52" i="1"/>
  <c r="CV51" i="1"/>
  <c r="CV56" i="1"/>
  <c r="CY37" i="1"/>
  <c r="CW41" i="1"/>
  <c r="CW42" i="1"/>
  <c r="CS41" i="1"/>
  <c r="CS42" i="1"/>
  <c r="CY49" i="1"/>
  <c r="CY48" i="1"/>
  <c r="CV36" i="1"/>
  <c r="CV35" i="1"/>
  <c r="CT36" i="1"/>
  <c r="CT35" i="1"/>
  <c r="CW36" i="1"/>
  <c r="CW35" i="1"/>
  <c r="DA40" i="1"/>
  <c r="CZ40" i="1"/>
  <c r="CX45" i="1"/>
  <c r="CX46" i="1"/>
  <c r="CX36" i="1"/>
  <c r="CX35" i="1"/>
  <c r="CY54" i="1"/>
  <c r="CY57" i="1"/>
  <c r="CZ54" i="1"/>
  <c r="CZ57" i="1"/>
  <c r="CY52" i="1"/>
  <c r="CY51" i="1"/>
  <c r="CZ52" i="1"/>
  <c r="CZ51" i="1"/>
  <c r="CY56" i="1"/>
  <c r="CZ56" i="1"/>
  <c r="CX37" i="1"/>
  <c r="CT37" i="1"/>
  <c r="DA41" i="1"/>
  <c r="DA42" i="1"/>
  <c r="CV41" i="1"/>
  <c r="CV42" i="1"/>
  <c r="CV16" i="4"/>
  <c r="CY33" i="4"/>
  <c r="DA16" i="4"/>
  <c r="CY21" i="4"/>
  <c r="CT23" i="4"/>
  <c r="CS33" i="4"/>
  <c r="CZ21" i="4"/>
  <c r="CS18" i="4"/>
  <c r="CX34" i="4"/>
  <c r="CX22" i="4"/>
  <c r="CS22" i="4"/>
  <c r="CX16" i="4"/>
  <c r="CY27" i="4"/>
  <c r="CZ27" i="4"/>
  <c r="CZ26" i="5"/>
  <c r="CX26" i="5"/>
  <c r="CW26" i="5"/>
  <c r="CV26" i="5"/>
  <c r="CS39" i="1"/>
  <c r="CZ7" i="1"/>
  <c r="CY34" i="4"/>
  <c r="CS23" i="4"/>
  <c r="DA27" i="4"/>
  <c r="CV27" i="4"/>
  <c r="CX32" i="5"/>
  <c r="DA18" i="4"/>
  <c r="CZ18" i="4"/>
  <c r="CV30" i="4"/>
  <c r="CW18" i="4"/>
  <c r="CX6" i="1"/>
  <c r="CT6" i="1"/>
  <c r="CY7" i="1"/>
  <c r="CX14" i="4"/>
  <c r="DA31" i="4"/>
  <c r="CS57" i="1"/>
  <c r="CS47" i="1"/>
  <c r="CS54" i="1"/>
  <c r="CS50" i="1"/>
  <c r="CS36" i="1"/>
  <c r="CS34" i="1"/>
  <c r="CS37" i="1"/>
  <c r="DA6" i="1"/>
  <c r="CV6" i="1"/>
  <c r="CZ4" i="1"/>
  <c r="CX3" i="1"/>
  <c r="CW7" i="1"/>
  <c r="CS7" i="1"/>
  <c r="CW4" i="1"/>
  <c r="CS4" i="1"/>
  <c r="CV3" i="1"/>
  <c r="CY4" i="1"/>
  <c r="CT3" i="1"/>
  <c r="CT17" i="1"/>
  <c r="CT10" i="1"/>
  <c r="CT5" i="1"/>
  <c r="CV17" i="1"/>
  <c r="CV10" i="1"/>
  <c r="DA5" i="1"/>
  <c r="CV5" i="1"/>
  <c r="DA7" i="1"/>
  <c r="CX23" i="1"/>
  <c r="CX9" i="1"/>
  <c r="CT23" i="1"/>
  <c r="CT9" i="1"/>
  <c r="CX16" i="1"/>
  <c r="CX11" i="1"/>
  <c r="CT16" i="1"/>
  <c r="CT11" i="1"/>
  <c r="CX8" i="1"/>
  <c r="CT8" i="1"/>
  <c r="CT15" i="1"/>
  <c r="CT12" i="1"/>
  <c r="CX15" i="1"/>
  <c r="CX12" i="1"/>
  <c r="DA17" i="1"/>
  <c r="DA10" i="1"/>
  <c r="CZ17" i="1"/>
  <c r="CZ10" i="1"/>
  <c r="CY5" i="1"/>
  <c r="CZ5" i="1"/>
  <c r="CX7" i="1"/>
  <c r="CT7" i="1"/>
  <c r="CW6" i="1"/>
  <c r="CW23" i="1"/>
  <c r="CW9" i="1"/>
  <c r="CS23" i="1"/>
  <c r="CS9" i="1"/>
  <c r="CW16" i="1"/>
  <c r="CW11" i="1"/>
  <c r="CS16" i="1"/>
  <c r="CS11" i="1"/>
  <c r="CW8" i="1"/>
  <c r="CS8" i="1"/>
  <c r="CY17" i="1"/>
  <c r="CY10" i="1"/>
  <c r="CZ15" i="1"/>
  <c r="CZ12" i="1"/>
  <c r="CY15" i="1"/>
  <c r="CY12" i="1"/>
  <c r="CZ3" i="1"/>
  <c r="CY3" i="1"/>
  <c r="CX17" i="1"/>
  <c r="CX10" i="1"/>
  <c r="CX5" i="1"/>
  <c r="DA23" i="1"/>
  <c r="DA9" i="1"/>
  <c r="CV23" i="1"/>
  <c r="CV9" i="1"/>
  <c r="DA16" i="1"/>
  <c r="DA11" i="1"/>
  <c r="CV16" i="1"/>
  <c r="CV11" i="1"/>
  <c r="DA8" i="1"/>
  <c r="CV8" i="1"/>
  <c r="CV15" i="1"/>
  <c r="CV12" i="1"/>
  <c r="DA15" i="1"/>
  <c r="DA12" i="1"/>
  <c r="DA3" i="1"/>
  <c r="CW17" i="1"/>
  <c r="CW10" i="1"/>
  <c r="CS17" i="1"/>
  <c r="CS10" i="1"/>
  <c r="CW5" i="1"/>
  <c r="CS5" i="1"/>
  <c r="CV7" i="1"/>
  <c r="CY6" i="1"/>
  <c r="CZ6" i="1"/>
  <c r="CY23" i="1"/>
  <c r="CY9" i="1"/>
  <c r="CZ23" i="1"/>
  <c r="CZ9" i="1"/>
  <c r="CY16" i="1"/>
  <c r="CY11" i="1"/>
  <c r="CZ16" i="1"/>
  <c r="CZ11" i="1"/>
  <c r="CY8" i="1"/>
  <c r="CZ8" i="1"/>
  <c r="CS15" i="1"/>
  <c r="CS12" i="1"/>
  <c r="CW15" i="1"/>
  <c r="CW12" i="1"/>
  <c r="CS3" i="1"/>
  <c r="CW3" i="1"/>
  <c r="CS6" i="1"/>
  <c r="CY15" i="4"/>
  <c r="CW21" i="4"/>
  <c r="CW23" i="4"/>
  <c r="CX19" i="4"/>
  <c r="CT19" i="4"/>
  <c r="CT34" i="4"/>
  <c r="CV21" i="4"/>
  <c r="CV23" i="4"/>
  <c r="CY30" i="4"/>
  <c r="CT30" i="4"/>
  <c r="CW15" i="4"/>
  <c r="CX27" i="4"/>
  <c r="CT27" i="4"/>
  <c r="DA22" i="4"/>
  <c r="CZ22" i="4"/>
  <c r="CZ14" i="4"/>
  <c r="DA19" i="4"/>
  <c r="CV19" i="4"/>
  <c r="CX29" i="4"/>
  <c r="CY20" i="4"/>
  <c r="CY32" i="4"/>
  <c r="CY28" i="4"/>
  <c r="CY24" i="4"/>
  <c r="CZ28" i="4"/>
  <c r="CZ24" i="4"/>
  <c r="CZ13" i="4"/>
  <c r="CY36" i="4"/>
  <c r="CY17" i="4"/>
  <c r="CS13" i="4"/>
  <c r="CT28" i="4"/>
  <c r="CT24" i="4"/>
  <c r="CV20" i="4"/>
  <c r="CV32" i="4"/>
  <c r="CX20" i="4"/>
  <c r="CX32" i="4"/>
  <c r="CX13" i="4"/>
  <c r="DA14" i="4"/>
  <c r="CW13" i="4"/>
  <c r="CW36" i="4"/>
  <c r="CW17" i="4"/>
  <c r="DA29" i="4"/>
  <c r="CV29" i="4"/>
  <c r="CX31" i="4"/>
  <c r="CT31" i="4"/>
  <c r="CT25" i="4"/>
  <c r="CX25" i="4"/>
  <c r="DA34" i="4"/>
  <c r="CZ34" i="4"/>
  <c r="DA21" i="4"/>
  <c r="CY18" i="4"/>
  <c r="DA13" i="4"/>
  <c r="CZ36" i="4"/>
  <c r="CZ17" i="4"/>
  <c r="CT13" i="4"/>
  <c r="CV36" i="4"/>
  <c r="CV17" i="4"/>
  <c r="CV28" i="4"/>
  <c r="CV24" i="4"/>
  <c r="CX18" i="4"/>
  <c r="CX23" i="4"/>
  <c r="CY22" i="4"/>
  <c r="CT22" i="4"/>
  <c r="CY14" i="4"/>
  <c r="CT14" i="4"/>
  <c r="CX30" i="4"/>
  <c r="CS30" i="4"/>
  <c r="CW34" i="4"/>
  <c r="CW22" i="4"/>
  <c r="DA15" i="4"/>
  <c r="CV15" i="4"/>
  <c r="DA33" i="4"/>
  <c r="CV33" i="4"/>
  <c r="CW19" i="4"/>
  <c r="CS19" i="4"/>
  <c r="CY29" i="4"/>
  <c r="CZ29" i="4"/>
  <c r="CW31" i="4"/>
  <c r="CS31" i="4"/>
  <c r="CZ25" i="4"/>
  <c r="CY25" i="4"/>
  <c r="CY13" i="4"/>
  <c r="CT20" i="4"/>
  <c r="CT32" i="4"/>
  <c r="CV18" i="4"/>
  <c r="CX36" i="4"/>
  <c r="CX17" i="4"/>
  <c r="CS14" i="4"/>
  <c r="CW28" i="4"/>
  <c r="CW24" i="4"/>
  <c r="CZ15" i="4"/>
  <c r="CT29" i="4"/>
  <c r="CV31" i="4"/>
  <c r="CV25" i="4"/>
  <c r="DA25" i="4"/>
  <c r="DA20" i="4"/>
  <c r="DA32" i="4"/>
  <c r="DA28" i="4"/>
  <c r="DA24" i="4"/>
  <c r="CV13" i="4"/>
  <c r="DA36" i="4"/>
  <c r="DA17" i="4"/>
  <c r="CS34" i="4"/>
  <c r="CS28" i="4"/>
  <c r="CS24" i="4"/>
  <c r="CT36" i="4"/>
  <c r="CT17" i="4"/>
  <c r="CT18" i="4"/>
  <c r="CZ20" i="4"/>
  <c r="CZ32" i="4"/>
  <c r="CX28" i="4"/>
  <c r="CX24" i="4"/>
  <c r="CV22" i="4"/>
  <c r="CV14" i="4"/>
  <c r="DA30" i="4"/>
  <c r="CZ30" i="4"/>
  <c r="CW20" i="4"/>
  <c r="CW32" i="4"/>
  <c r="CX15" i="4"/>
  <c r="CT15" i="4"/>
  <c r="CX33" i="4"/>
  <c r="CT33" i="4"/>
  <c r="CY19" i="4"/>
  <c r="CZ19" i="4"/>
  <c r="CW29" i="4"/>
  <c r="CS29" i="4"/>
  <c r="CY31" i="4"/>
  <c r="CZ31" i="4"/>
  <c r="CW25" i="4"/>
  <c r="CS21" i="4"/>
  <c r="CS36" i="4"/>
  <c r="CS15" i="4"/>
  <c r="CS32" i="4"/>
  <c r="CS25" i="4"/>
  <c r="CW36" i="5"/>
  <c r="CV31" i="5"/>
  <c r="CY30" i="5"/>
  <c r="CZ30" i="5"/>
  <c r="CW39" i="5"/>
  <c r="CV33" i="5"/>
  <c r="CX34" i="5"/>
  <c r="CW29" i="5"/>
  <c r="CW28" i="5"/>
  <c r="CW44" i="5"/>
  <c r="CW27" i="5"/>
  <c r="CW45" i="5"/>
  <c r="CX12" i="5"/>
  <c r="CW11" i="5"/>
  <c r="CY46" i="5"/>
  <c r="CV27" i="5"/>
  <c r="CV45" i="5"/>
  <c r="CW12" i="5"/>
  <c r="CX31" i="5"/>
  <c r="CW8" i="5"/>
  <c r="CV11" i="5"/>
  <c r="DA36" i="5"/>
  <c r="CW37" i="5"/>
  <c r="CW30" i="5"/>
  <c r="CX41" i="5"/>
  <c r="CX46" i="5"/>
  <c r="CX10" i="5"/>
  <c r="CX39" i="5"/>
  <c r="CW34" i="5"/>
  <c r="CX36" i="5"/>
  <c r="CZ27" i="5"/>
  <c r="CZ45" i="5"/>
  <c r="CV12" i="5"/>
  <c r="CW31" i="5"/>
  <c r="CV8" i="5"/>
  <c r="CY6" i="5"/>
  <c r="CY32" i="5"/>
  <c r="CY34" i="5"/>
  <c r="CY26" i="5"/>
  <c r="CY11" i="5"/>
  <c r="CZ11" i="5"/>
  <c r="CX43" i="5"/>
  <c r="DA12" i="5"/>
  <c r="DA6" i="5"/>
  <c r="DA32" i="5"/>
  <c r="DA43" i="5"/>
  <c r="DA27" i="5"/>
  <c r="DA45" i="5"/>
  <c r="DA44" i="5"/>
  <c r="CV44" i="5"/>
  <c r="DA37" i="5"/>
  <c r="CV37" i="5"/>
  <c r="CW41" i="5"/>
  <c r="CW46" i="5"/>
  <c r="CZ10" i="5"/>
  <c r="CY10" i="5"/>
  <c r="CZ39" i="5"/>
  <c r="CY39" i="5"/>
  <c r="CV6" i="5"/>
  <c r="CV32" i="5"/>
  <c r="CX8" i="5"/>
  <c r="CZ46" i="5"/>
  <c r="CW10" i="5"/>
  <c r="CZ36" i="5"/>
  <c r="CZ6" i="5"/>
  <c r="CZ32" i="5"/>
  <c r="CY8" i="5"/>
  <c r="CX33" i="5"/>
  <c r="CV34" i="5"/>
  <c r="CW6" i="5"/>
  <c r="CW32" i="5"/>
  <c r="CZ12" i="5"/>
  <c r="CZ29" i="5"/>
  <c r="CZ8" i="5"/>
  <c r="CY12" i="5"/>
  <c r="CY29" i="5"/>
  <c r="CY27" i="5"/>
  <c r="CY45" i="5"/>
  <c r="CX11" i="5"/>
  <c r="CW43" i="5"/>
  <c r="CY28" i="5"/>
  <c r="CZ28" i="5"/>
  <c r="DA11" i="5"/>
  <c r="DA8" i="5"/>
  <c r="DA42" i="5"/>
  <c r="CY44" i="5"/>
  <c r="CZ44" i="5"/>
  <c r="CY37" i="5"/>
  <c r="CZ37" i="5"/>
  <c r="DA41" i="5"/>
  <c r="CV41" i="5"/>
  <c r="DA46" i="5"/>
  <c r="CV46" i="5"/>
  <c r="CV10" i="5"/>
  <c r="DA10" i="5"/>
  <c r="CV39" i="5"/>
  <c r="DA39" i="5"/>
  <c r="DG9" i="5"/>
  <c r="DF9" i="5"/>
  <c r="DD9" i="5"/>
  <c r="DC9" i="5"/>
  <c r="DE9" i="5"/>
  <c r="CX27" i="5"/>
  <c r="CX6" i="5"/>
  <c r="DG19" i="5" l="1"/>
  <c r="DD19" i="5"/>
  <c r="DF19" i="5"/>
  <c r="DE19" i="5"/>
  <c r="DC19" i="5"/>
  <c r="DG63" i="1"/>
  <c r="DD62" i="1"/>
  <c r="DF63" i="1"/>
  <c r="DF64" i="1"/>
  <c r="DG64" i="1"/>
  <c r="DE64" i="1"/>
  <c r="DC64" i="1"/>
  <c r="DD64" i="1"/>
  <c r="DG66" i="1"/>
  <c r="DE63" i="1"/>
  <c r="DD63" i="1"/>
  <c r="DF65" i="1"/>
  <c r="DC65" i="1"/>
  <c r="DG65" i="1"/>
  <c r="DE65" i="1"/>
  <c r="DD65" i="1"/>
  <c r="DC63" i="1"/>
  <c r="DF62" i="1"/>
  <c r="DD66" i="1"/>
  <c r="DF66" i="1"/>
  <c r="DC18" i="5"/>
  <c r="DE62" i="1"/>
  <c r="DC62" i="1"/>
  <c r="DG62" i="1"/>
  <c r="DE66" i="1"/>
  <c r="DC66" i="1"/>
  <c r="DG18" i="5"/>
  <c r="DE18" i="5"/>
  <c r="DF18" i="5"/>
  <c r="DE14" i="5"/>
  <c r="DC14" i="5"/>
  <c r="DG14" i="5"/>
  <c r="DF14" i="5"/>
  <c r="DD14" i="5"/>
  <c r="DD18" i="5"/>
  <c r="DD16" i="5"/>
  <c r="DF16" i="5"/>
  <c r="DE16" i="5"/>
  <c r="DC16" i="5"/>
  <c r="DG16" i="5"/>
  <c r="DE7" i="4"/>
  <c r="DF7" i="4"/>
  <c r="DG7" i="4"/>
  <c r="DD7" i="4"/>
  <c r="DC7" i="4"/>
  <c r="DE61" i="1"/>
  <c r="DC61" i="1"/>
  <c r="DF61" i="1"/>
  <c r="DD61" i="1"/>
  <c r="DG61" i="1"/>
  <c r="DD14" i="1"/>
  <c r="DE5" i="4"/>
  <c r="DC5" i="4"/>
  <c r="DF5" i="4"/>
  <c r="DD5" i="4"/>
  <c r="DG5" i="4"/>
  <c r="DF37" i="4"/>
  <c r="DC14" i="1"/>
  <c r="DF14" i="1"/>
  <c r="DE14" i="1"/>
  <c r="DG14" i="1"/>
  <c r="DD37" i="4"/>
  <c r="DG37" i="4"/>
  <c r="DC37" i="4"/>
  <c r="DE37" i="4"/>
  <c r="DE13" i="1"/>
  <c r="DC13" i="1"/>
  <c r="DD13" i="1"/>
  <c r="DF13" i="1"/>
  <c r="DG13" i="1"/>
  <c r="DG60" i="1"/>
  <c r="DC60" i="1"/>
  <c r="DD60" i="1"/>
  <c r="DF60" i="1"/>
  <c r="DE60" i="1"/>
  <c r="DD56" i="1"/>
  <c r="DE36" i="4"/>
  <c r="DG36" i="4"/>
  <c r="DG37" i="5"/>
  <c r="DG17" i="1"/>
  <c r="DD16" i="1"/>
  <c r="DD17" i="1"/>
  <c r="DF17" i="1"/>
  <c r="DC15" i="1"/>
  <c r="DG23" i="1"/>
  <c r="DE17" i="1"/>
  <c r="DC23" i="1"/>
  <c r="DD15" i="1"/>
  <c r="DF23" i="1"/>
  <c r="DG15" i="1"/>
  <c r="DG16" i="1"/>
  <c r="DE23" i="1"/>
  <c r="DC17" i="1"/>
  <c r="DE15" i="1"/>
  <c r="DE16" i="1"/>
  <c r="DF15" i="1"/>
  <c r="DC16" i="1"/>
  <c r="DF16" i="1"/>
  <c r="DD23" i="1"/>
  <c r="DF42" i="1"/>
  <c r="DG6" i="1"/>
  <c r="DC7" i="1"/>
  <c r="DE55" i="1"/>
  <c r="DG3" i="1"/>
  <c r="DC36" i="4"/>
  <c r="DD36" i="4"/>
  <c r="DF36" i="4"/>
  <c r="DE22" i="4"/>
  <c r="DG4" i="4"/>
  <c r="DG14" i="4"/>
  <c r="DC23" i="4"/>
  <c r="DC3" i="4"/>
  <c r="DE20" i="4"/>
  <c r="DC32" i="5"/>
  <c r="DD27" i="5"/>
  <c r="DG27" i="5"/>
  <c r="DG32" i="5"/>
  <c r="DF37" i="5"/>
  <c r="DE37" i="5"/>
  <c r="DD37" i="5"/>
  <c r="DD32" i="5"/>
  <c r="DF27" i="5"/>
  <c r="DC37" i="5"/>
  <c r="DE27" i="5"/>
  <c r="DF32" i="5"/>
  <c r="DE32" i="5"/>
  <c r="DG36" i="5"/>
  <c r="DE36" i="5"/>
  <c r="DC36" i="5"/>
  <c r="DF36" i="5"/>
  <c r="DD36" i="5"/>
  <c r="DG30" i="5"/>
  <c r="DF30" i="5"/>
  <c r="DE30" i="5"/>
  <c r="DD30" i="5"/>
  <c r="DC30" i="5"/>
  <c r="DF29" i="5"/>
  <c r="DD29" i="5"/>
  <c r="DE29" i="5"/>
  <c r="DC29" i="5"/>
  <c r="DG29" i="5"/>
  <c r="DG41" i="5"/>
  <c r="DE41" i="5"/>
  <c r="DC41" i="5"/>
  <c r="DF41" i="5"/>
  <c r="DD41" i="5"/>
  <c r="DG7" i="5"/>
  <c r="DF7" i="5"/>
  <c r="DE7" i="5"/>
  <c r="DD7" i="5"/>
  <c r="DC7" i="5"/>
  <c r="DF6" i="5"/>
  <c r="DD6" i="5"/>
  <c r="DE6" i="5"/>
  <c r="DC6" i="5"/>
  <c r="DG6" i="5"/>
  <c r="DG38" i="5"/>
  <c r="DF38" i="5"/>
  <c r="DE38" i="5"/>
  <c r="DD38" i="5"/>
  <c r="DC38" i="5"/>
  <c r="DF40" i="5"/>
  <c r="DD40" i="5"/>
  <c r="DG40" i="5"/>
  <c r="DC40" i="5"/>
  <c r="DE40" i="5"/>
  <c r="DG43" i="5"/>
  <c r="DE43" i="5"/>
  <c r="DC43" i="5"/>
  <c r="DF43" i="5"/>
  <c r="DD43" i="5"/>
  <c r="DG28" i="5"/>
  <c r="DE28" i="5"/>
  <c r="DC28" i="5"/>
  <c r="DD28" i="5"/>
  <c r="DF28" i="5"/>
  <c r="DG46" i="5"/>
  <c r="DF46" i="5"/>
  <c r="DE46" i="5"/>
  <c r="DD46" i="5"/>
  <c r="DC46" i="5"/>
  <c r="DG5" i="5"/>
  <c r="DE5" i="5"/>
  <c r="DC5" i="5"/>
  <c r="DF5" i="5"/>
  <c r="DD5" i="5"/>
  <c r="DF45" i="5"/>
  <c r="DD45" i="5"/>
  <c r="DG45" i="5"/>
  <c r="DE45" i="5"/>
  <c r="DC45" i="5"/>
  <c r="DG8" i="5"/>
  <c r="DF8" i="5"/>
  <c r="DD8" i="5"/>
  <c r="DE8" i="5"/>
  <c r="DC8" i="5"/>
  <c r="DG10" i="5"/>
  <c r="DE10" i="5"/>
  <c r="DC10" i="5"/>
  <c r="DF10" i="5"/>
  <c r="DD10" i="5"/>
  <c r="DG4" i="5"/>
  <c r="DF4" i="5"/>
  <c r="DE4" i="5"/>
  <c r="DC4" i="5"/>
  <c r="DD4" i="5"/>
  <c r="DG31" i="5"/>
  <c r="DF31" i="5"/>
  <c r="DE31" i="5"/>
  <c r="DD31" i="5"/>
  <c r="DC31" i="5"/>
  <c r="DC27" i="5"/>
  <c r="DG20" i="5"/>
  <c r="DE20" i="5"/>
  <c r="DC20" i="5"/>
  <c r="DF20" i="5"/>
  <c r="DD20" i="5"/>
  <c r="DG11" i="5"/>
  <c r="DF11" i="5"/>
  <c r="DE11" i="5"/>
  <c r="DD11" i="5"/>
  <c r="DC11" i="5"/>
  <c r="DE33" i="5"/>
  <c r="DC33" i="5"/>
  <c r="DG33" i="5"/>
  <c r="DF33" i="5"/>
  <c r="DD33" i="5"/>
  <c r="DG12" i="5"/>
  <c r="DF12" i="5"/>
  <c r="DE12" i="5"/>
  <c r="DD12" i="5"/>
  <c r="DC12" i="5"/>
  <c r="DG44" i="5"/>
  <c r="DE44" i="5"/>
  <c r="DC44" i="5"/>
  <c r="DD44" i="5"/>
  <c r="DF44" i="5"/>
  <c r="DG34" i="5"/>
  <c r="DF34" i="5"/>
  <c r="DE34" i="5"/>
  <c r="DD34" i="5"/>
  <c r="DC34" i="5"/>
  <c r="DG39" i="5"/>
  <c r="DF39" i="5"/>
  <c r="DE39" i="5"/>
  <c r="DD39" i="5"/>
  <c r="DC39" i="5"/>
  <c r="DG35" i="5"/>
  <c r="DF35" i="5"/>
  <c r="DE35" i="5"/>
  <c r="DD35" i="5"/>
  <c r="DC35" i="5"/>
  <c r="DG3" i="5"/>
  <c r="DD3" i="5"/>
  <c r="DC3" i="5"/>
  <c r="DE3" i="5"/>
  <c r="DF3" i="5"/>
  <c r="DG42" i="5"/>
  <c r="DF42" i="5"/>
  <c r="DE42" i="5"/>
  <c r="DD42" i="5"/>
  <c r="DC42" i="5"/>
  <c r="DG26" i="5"/>
  <c r="DF26" i="5"/>
  <c r="DE26" i="5"/>
  <c r="DD26" i="5"/>
  <c r="DC26" i="5"/>
  <c r="DF56" i="1"/>
  <c r="DC27" i="4"/>
  <c r="DD37" i="1"/>
  <c r="DG45" i="1"/>
  <c r="DG52" i="1"/>
  <c r="DF34" i="1"/>
  <c r="DC36" i="1"/>
  <c r="DE8" i="1"/>
  <c r="DF7" i="1"/>
  <c r="DE3" i="1"/>
  <c r="DC6" i="1"/>
  <c r="DE49" i="1"/>
  <c r="DE5" i="1"/>
  <c r="DF40" i="1"/>
  <c r="DE30" i="1"/>
  <c r="DG41" i="1"/>
  <c r="DF48" i="1"/>
  <c r="DG43" i="1"/>
  <c r="DF4" i="4"/>
  <c r="DE3" i="4"/>
  <c r="DD25" i="4"/>
  <c r="DD15" i="4"/>
  <c r="DD24" i="4"/>
  <c r="DD33" i="4"/>
  <c r="DG29" i="4"/>
  <c r="DG20" i="4"/>
  <c r="DG31" i="4"/>
  <c r="DC32" i="4"/>
  <c r="DF26" i="4"/>
  <c r="DG30" i="4"/>
  <c r="DG5" i="1"/>
  <c r="DC3" i="1"/>
  <c r="DG3" i="4"/>
  <c r="DE4" i="4"/>
  <c r="DF18" i="4"/>
  <c r="DE21" i="4"/>
  <c r="DG7" i="1"/>
  <c r="DD7" i="1"/>
  <c r="DD6" i="1"/>
  <c r="DE6" i="1"/>
  <c r="DD3" i="4"/>
  <c r="DC24" i="4"/>
  <c r="DC13" i="4"/>
  <c r="DC17" i="4"/>
  <c r="DE7" i="1"/>
  <c r="DD31" i="1"/>
  <c r="DF3" i="4"/>
  <c r="DD44" i="1"/>
  <c r="DC4" i="4"/>
  <c r="DE38" i="1"/>
  <c r="DE36" i="1"/>
  <c r="DG47" i="1"/>
  <c r="DG35" i="1"/>
  <c r="DE44" i="1"/>
  <c r="DG37" i="1"/>
  <c r="DF33" i="1"/>
  <c r="DD55" i="1"/>
  <c r="DE39" i="1"/>
  <c r="DG51" i="1"/>
  <c r="DF32" i="1"/>
  <c r="DF8" i="1"/>
  <c r="DD11" i="1"/>
  <c r="DE12" i="1"/>
  <c r="DG19" i="4"/>
  <c r="DC33" i="4"/>
  <c r="DF27" i="4"/>
  <c r="DD34" i="4"/>
  <c r="DE28" i="4"/>
  <c r="DG25" i="4"/>
  <c r="DC19" i="4"/>
  <c r="DG16" i="4"/>
  <c r="DF6" i="1"/>
  <c r="DF29" i="1"/>
  <c r="DG11" i="1"/>
  <c r="DC11" i="1"/>
  <c r="DE53" i="1"/>
  <c r="DG53" i="1"/>
  <c r="DE25" i="4"/>
  <c r="DG24" i="4"/>
  <c r="DE51" i="1"/>
  <c r="DF50" i="1"/>
  <c r="DG32" i="1"/>
  <c r="DF44" i="1"/>
  <c r="DE43" i="1"/>
  <c r="DF10" i="1"/>
  <c r="DC5" i="1"/>
  <c r="DD38" i="1"/>
  <c r="DE33" i="1"/>
  <c r="DF39" i="1"/>
  <c r="DG15" i="4"/>
  <c r="DE40" i="1"/>
  <c r="DD36" i="1"/>
  <c r="DG46" i="1"/>
  <c r="DD41" i="1"/>
  <c r="DE48" i="1"/>
  <c r="DD3" i="1"/>
  <c r="DD27" i="4"/>
  <c r="DE27" i="4"/>
  <c r="DE19" i="4"/>
  <c r="DD19" i="4"/>
  <c r="DF28" i="4"/>
  <c r="DG28" i="4"/>
  <c r="DD28" i="4"/>
  <c r="DF30" i="4"/>
  <c r="DE30" i="4"/>
  <c r="DC30" i="4"/>
  <c r="DD16" i="4"/>
  <c r="DE16" i="4"/>
  <c r="DF16" i="4"/>
  <c r="DE14" i="4"/>
  <c r="DC14" i="4"/>
  <c r="DD14" i="4"/>
  <c r="DG4" i="1"/>
  <c r="DE4" i="1"/>
  <c r="DC55" i="1"/>
  <c r="DF49" i="1"/>
  <c r="DF58" i="1"/>
  <c r="DG50" i="1"/>
  <c r="DG32" i="4"/>
  <c r="DD32" i="4"/>
  <c r="DF32" i="4"/>
  <c r="DG22" i="4"/>
  <c r="DF22" i="4"/>
  <c r="DD22" i="4"/>
  <c r="DF34" i="4"/>
  <c r="DG26" i="4"/>
  <c r="DD26" i="4"/>
  <c r="DE26" i="4"/>
  <c r="DD30" i="1"/>
  <c r="DD59" i="1"/>
  <c r="DD29" i="1"/>
  <c r="DD47" i="1"/>
  <c r="DD18" i="4"/>
  <c r="DE18" i="4"/>
  <c r="DD13" i="4"/>
  <c r="DF31" i="4"/>
  <c r="DD31" i="4"/>
  <c r="DC31" i="4"/>
  <c r="DE23" i="4"/>
  <c r="DG23" i="4"/>
  <c r="DD23" i="4"/>
  <c r="DF21" i="4"/>
  <c r="DD21" i="4"/>
  <c r="DG33" i="4"/>
  <c r="DE33" i="4"/>
  <c r="DC12" i="1"/>
  <c r="DD12" i="1"/>
  <c r="DC42" i="1"/>
  <c r="DC29" i="4"/>
  <c r="DF29" i="4"/>
  <c r="DD29" i="4"/>
  <c r="DF5" i="1"/>
  <c r="DD5" i="1"/>
  <c r="DF3" i="1"/>
  <c r="DE58" i="1"/>
  <c r="DG49" i="1"/>
  <c r="DF31" i="1"/>
  <c r="DF36" i="1"/>
  <c r="DE42" i="1"/>
  <c r="DF59" i="1"/>
  <c r="DF41" i="1"/>
  <c r="DF47" i="1"/>
  <c r="DG29" i="1"/>
  <c r="DG44" i="1"/>
  <c r="DE56" i="1"/>
  <c r="DG56" i="1"/>
  <c r="DD4" i="4"/>
  <c r="DF25" i="4"/>
  <c r="DC25" i="4"/>
  <c r="DG27" i="4"/>
  <c r="DC28" i="4"/>
  <c r="DE17" i="4"/>
  <c r="DF19" i="4"/>
  <c r="DE32" i="4"/>
  <c r="DG34" i="4"/>
  <c r="DE29" i="4"/>
  <c r="DG21" i="4"/>
  <c r="DC21" i="4"/>
  <c r="DF14" i="4"/>
  <c r="DG18" i="4"/>
  <c r="DC18" i="4"/>
  <c r="DE13" i="4"/>
  <c r="DC16" i="4"/>
  <c r="DF33" i="4"/>
  <c r="DD30" i="4"/>
  <c r="DC22" i="4"/>
  <c r="DE31" i="4"/>
  <c r="DC26" i="4"/>
  <c r="DF23" i="4"/>
  <c r="DF12" i="1"/>
  <c r="DG12" i="1"/>
  <c r="DD4" i="1"/>
  <c r="DG8" i="1"/>
  <c r="DC8" i="1"/>
  <c r="DD8" i="1"/>
  <c r="DF11" i="1"/>
  <c r="DE11" i="1"/>
  <c r="DF20" i="4"/>
  <c r="DD20" i="4"/>
  <c r="DC20" i="4"/>
  <c r="DE15" i="4"/>
  <c r="DC15" i="4"/>
  <c r="DF15" i="4"/>
  <c r="DE24" i="4"/>
  <c r="DF24" i="4"/>
  <c r="DF43" i="1"/>
  <c r="DC49" i="1"/>
  <c r="DF51" i="1"/>
  <c r="DG40" i="1"/>
  <c r="DF52" i="1"/>
  <c r="DC33" i="1"/>
  <c r="DF45" i="1"/>
  <c r="DF53" i="1"/>
  <c r="DC46" i="1"/>
  <c r="DC38" i="1"/>
  <c r="DC37" i="1"/>
  <c r="DC29" i="1"/>
  <c r="DC30" i="1"/>
  <c r="DC59" i="1"/>
  <c r="DC31" i="1"/>
  <c r="DC47" i="1"/>
  <c r="DG39" i="1"/>
  <c r="DC41" i="1"/>
  <c r="DD42" i="1"/>
  <c r="DE34" i="1"/>
  <c r="DC35" i="1"/>
  <c r="DG48" i="1"/>
  <c r="DD33" i="1"/>
  <c r="DD35" i="1"/>
  <c r="DG55" i="1"/>
  <c r="DF55" i="1"/>
  <c r="DG58" i="1"/>
  <c r="DE37" i="1"/>
  <c r="DF37" i="1"/>
  <c r="DG31" i="1"/>
  <c r="DE31" i="1"/>
  <c r="DG34" i="1"/>
  <c r="DG36" i="1"/>
  <c r="DE32" i="1"/>
  <c r="DG42" i="1"/>
  <c r="DF35" i="1"/>
  <c r="DE35" i="1"/>
  <c r="DE59" i="1"/>
  <c r="DG59" i="1"/>
  <c r="DG38" i="1"/>
  <c r="DF38" i="1"/>
  <c r="DE41" i="1"/>
  <c r="DF46" i="1"/>
  <c r="DE46" i="1"/>
  <c r="DE52" i="1"/>
  <c r="DE50" i="1"/>
  <c r="DE47" i="1"/>
  <c r="DE45" i="1"/>
  <c r="DE29" i="1"/>
  <c r="DG30" i="1"/>
  <c r="DF30" i="1"/>
  <c r="DG33" i="1"/>
  <c r="DD58" i="1"/>
  <c r="DC34" i="1"/>
  <c r="DC32" i="1"/>
  <c r="DE10" i="1"/>
  <c r="DG57" i="1"/>
  <c r="DC57" i="1"/>
  <c r="DF57" i="1"/>
  <c r="DE57" i="1"/>
  <c r="DD57" i="1"/>
  <c r="DG10" i="1"/>
  <c r="DD54" i="1"/>
  <c r="DC43" i="1"/>
  <c r="DD50" i="1"/>
  <c r="DC56" i="1"/>
  <c r="DC58" i="1"/>
  <c r="DC50" i="1"/>
  <c r="DC44" i="1"/>
  <c r="DD46" i="1"/>
  <c r="DD34" i="1"/>
  <c r="DD43" i="1"/>
  <c r="DD49" i="1"/>
  <c r="DD32" i="1"/>
  <c r="DC54" i="1"/>
  <c r="DD53" i="1"/>
  <c r="DC4" i="1"/>
  <c r="DF54" i="1"/>
  <c r="DG54" i="1"/>
  <c r="DE54" i="1"/>
  <c r="DC53" i="1"/>
  <c r="DC34" i="4"/>
  <c r="DE34" i="4"/>
  <c r="DC40" i="1"/>
  <c r="DD40" i="1"/>
  <c r="DC45" i="1"/>
  <c r="DD45" i="1"/>
  <c r="DC39" i="1"/>
  <c r="DD39" i="1"/>
  <c r="DC51" i="1"/>
  <c r="DD51" i="1"/>
  <c r="DC52" i="1"/>
  <c r="DD52" i="1"/>
  <c r="DC48" i="1"/>
  <c r="DD48" i="1"/>
  <c r="DD10" i="1"/>
  <c r="DC10" i="1"/>
  <c r="DF4" i="1"/>
  <c r="DD9" i="1"/>
  <c r="DE9" i="1"/>
  <c r="DC9" i="1"/>
  <c r="DG9" i="1"/>
  <c r="DF9" i="1"/>
  <c r="DF17" i="4"/>
  <c r="DG13" i="4"/>
  <c r="DD17" i="4"/>
  <c r="DG17" i="4"/>
  <c r="DF13" i="4"/>
  <c r="CN7" i="4" l="1"/>
  <c r="CN60" i="1"/>
  <c r="CN58" i="1"/>
  <c r="CN61" i="1"/>
  <c r="CN10" i="1"/>
  <c r="CN11" i="5"/>
  <c r="CN29" i="4"/>
  <c r="CN45" i="5"/>
  <c r="CN12" i="5"/>
  <c r="CN18" i="5"/>
  <c r="CN46" i="5"/>
  <c r="CN39" i="5"/>
  <c r="CN36" i="4"/>
  <c r="CN43" i="5"/>
  <c r="CN14" i="5"/>
  <c r="CN17" i="5"/>
  <c r="CN35" i="4"/>
  <c r="CN9" i="1"/>
  <c r="CN45" i="1"/>
  <c r="CN31" i="1"/>
  <c r="CN40" i="5"/>
  <c r="CN4" i="4"/>
  <c r="CN42" i="5"/>
  <c r="CN49" i="1"/>
  <c r="CN20" i="5"/>
  <c r="CN5" i="5"/>
  <c r="CN14" i="4"/>
  <c r="CN24" i="4"/>
  <c r="CN3" i="4"/>
  <c r="CN56" i="1"/>
  <c r="CN44" i="1"/>
  <c r="CN5" i="4"/>
  <c r="CN37" i="5"/>
  <c r="CN36" i="5"/>
  <c r="CN40" i="1"/>
  <c r="CN50" i="1"/>
  <c r="CN43" i="1"/>
  <c r="CN31" i="5"/>
  <c r="CN16" i="4"/>
  <c r="CN15" i="1"/>
  <c r="CN16" i="1"/>
  <c r="CN3" i="1"/>
  <c r="CN14" i="1"/>
  <c r="CN5" i="1"/>
  <c r="CN21" i="1"/>
  <c r="CN13" i="1"/>
  <c r="CN48" i="1"/>
  <c r="CN11" i="1"/>
  <c r="CN12" i="1"/>
  <c r="CN21" i="4"/>
  <c r="CN25" i="4"/>
  <c r="CN33" i="4"/>
  <c r="CN32" i="4"/>
  <c r="CN64" i="1"/>
  <c r="CN23" i="1"/>
  <c r="CN4" i="1"/>
  <c r="CN37" i="4"/>
  <c r="CN23" i="4"/>
  <c r="CN44" i="5"/>
  <c r="CN35" i="5"/>
  <c r="CN28" i="5"/>
  <c r="CN30" i="5"/>
  <c r="CN32" i="5"/>
  <c r="CN27" i="5"/>
  <c r="CN9" i="5"/>
  <c r="CN10" i="5"/>
  <c r="CN7" i="5"/>
  <c r="CN59" i="1"/>
  <c r="CN3" i="5"/>
  <c r="CN65" i="1"/>
  <c r="CN20" i="4"/>
  <c r="CN15" i="4"/>
  <c r="CN28" i="4"/>
  <c r="CN19" i="5"/>
  <c r="CN19" i="4"/>
  <c r="CN35" i="1"/>
  <c r="CN32" i="1"/>
  <c r="CN57" i="1"/>
  <c r="CN31" i="4"/>
  <c r="CN17" i="1"/>
  <c r="CN26" i="4"/>
  <c r="CN34" i="4"/>
  <c r="CN55" i="1"/>
  <c r="CN33" i="1"/>
  <c r="CN36" i="1"/>
  <c r="CN39" i="1"/>
  <c r="CN15" i="5"/>
  <c r="CN30" i="4"/>
  <c r="CN46" i="1"/>
  <c r="CN53" i="1"/>
  <c r="CN18" i="1"/>
  <c r="CN6" i="1"/>
  <c r="CN6" i="4"/>
  <c r="CN66" i="1"/>
  <c r="CN8" i="5"/>
  <c r="CN16" i="5"/>
  <c r="CN6" i="5"/>
  <c r="CN13" i="4"/>
  <c r="CN52" i="1"/>
  <c r="CN7" i="1"/>
  <c r="CN17" i="4"/>
  <c r="CN54" i="1"/>
  <c r="CN63" i="1"/>
  <c r="CN30" i="1"/>
  <c r="CN62" i="1"/>
  <c r="CN38" i="1"/>
  <c r="CN51" i="1"/>
  <c r="CN34" i="1"/>
  <c r="CN42" i="1"/>
  <c r="CN37" i="1"/>
  <c r="CN29" i="1"/>
  <c r="CN41" i="1"/>
  <c r="CN8" i="1"/>
  <c r="CN47" i="1"/>
  <c r="CN13" i="5"/>
  <c r="CN18" i="4"/>
  <c r="CN4" i="5"/>
  <c r="CN29" i="5"/>
  <c r="CN22" i="4"/>
  <c r="CN27" i="4"/>
  <c r="CN41" i="5" l="1"/>
  <c r="CN33" i="5"/>
  <c r="CN26" i="5"/>
  <c r="CN38" i="5"/>
  <c r="CN34" i="5"/>
</calcChain>
</file>

<file path=xl/comments1.xml><?xml version="1.0" encoding="utf-8"?>
<comments xmlns="http://schemas.openxmlformats.org/spreadsheetml/2006/main">
  <authors>
    <author>Cancer</author>
    <author>Arūnas Gurevičius</author>
  </authors>
  <commentList>
    <comment ref="J29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</t>
        </r>
      </text>
    </comment>
    <comment ref="R29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R30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CL30" authorId="1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  <comment ref="J36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II</t>
        </r>
      </text>
    </comment>
    <comment ref="R37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</commentList>
</comments>
</file>

<file path=xl/comments2.xml><?xml version="1.0" encoding="utf-8"?>
<comments xmlns="http://schemas.openxmlformats.org/spreadsheetml/2006/main">
  <authors>
    <author>Arūnas Gurevičius</author>
    <author>Cancer</author>
  </authors>
  <commentList>
    <comment ref="AX3" author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Compound Cup</t>
        </r>
      </text>
    </comment>
    <comment ref="J5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I, LSK II</t>
        </r>
      </text>
    </comment>
    <comment ref="R5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R13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400 "LSK I", "LSK II"
200 Baltijos čempionatas</t>
        </r>
      </text>
    </comment>
    <comment ref="AX17" author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LSK I</t>
        </r>
      </text>
    </comment>
    <comment ref="R25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J26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I, LSK II</t>
        </r>
      </text>
    </comment>
  </commentList>
</comments>
</file>

<file path=xl/sharedStrings.xml><?xml version="1.0" encoding="utf-8"?>
<sst xmlns="http://schemas.openxmlformats.org/spreadsheetml/2006/main" count="1324" uniqueCount="211">
  <si>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</si>
  <si>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</si>
  <si>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</si>
  <si>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</si>
  <si>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</si>
  <si>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</si>
  <si>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</si>
  <si>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</si>
  <si>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</si>
  <si>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</si>
  <si>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</si>
  <si>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</si>
  <si>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</si>
  <si>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</si>
  <si>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</si>
  <si>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</si>
  <si>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</si>
  <si>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</si>
  <si>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</si>
  <si>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</si>
  <si>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</si>
  <si>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</si>
  <si>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</si>
  <si>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</si>
  <si>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</si>
  <si>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</si>
  <si>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</si>
  <si>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</si>
  <si>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</si>
  <si>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</si>
  <si>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</si>
  <si>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</si>
  <si>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</si>
  <si>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</si>
  <si>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</si>
  <si>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</si>
  <si>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</si>
  <si>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</si>
  <si>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</si>
  <si>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</si>
  <si>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</si>
  <si>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</si>
  <si>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</si>
  <si>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</si>
  <si>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</si>
  <si>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</si>
  <si>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</si>
  <si>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Sigitas Miškinis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</si>
  <si>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</si>
  <si>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</si>
  <si>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</si>
  <si>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</si>
  <si>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</si>
  <si>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</si>
  <si>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</si>
  <si>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</si>
  <si>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</si>
  <si>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Boris Melnikov</t>
  </si>
  <si>
    <t>-pratimo 50m Round surinkti taškai x koef. 2 arba</t>
  </si>
  <si>
    <t xml:space="preserve"> </t>
  </si>
  <si>
    <t>Antanas Barkauskas</t>
  </si>
  <si>
    <t>Žaliasis lankas</t>
  </si>
  <si>
    <t>Stasys Mickus</t>
  </si>
  <si>
    <t>Žilvinas Kemeža</t>
  </si>
  <si>
    <t>Vladimir Mosin</t>
  </si>
  <si>
    <t>Žydrūnas Karpavičius</t>
  </si>
  <si>
    <t>Adrian Kovalevskij</t>
  </si>
  <si>
    <t>-pratimo 18m Round surinkti taškai x koef. 2,10 arba</t>
  </si>
  <si>
    <t>Mindaugas Junevičius</t>
  </si>
  <si>
    <t>Strėlė</t>
  </si>
  <si>
    <t>Margarita Butiakova</t>
  </si>
  <si>
    <t>Austėja Šironaitė</t>
  </si>
  <si>
    <t>Linas Šironas</t>
  </si>
  <si>
    <t>Aidas Jurgaitis</t>
  </si>
  <si>
    <t>Juozas Sedleckas</t>
  </si>
  <si>
    <t>Jonas Valčiukas</t>
  </si>
  <si>
    <t>Ugninė strėlė</t>
  </si>
  <si>
    <t>Rimvydas Gavelis</t>
  </si>
  <si>
    <t>Virgilijus Šironas</t>
  </si>
  <si>
    <t>-pratimo 18m Round paprastiems lankams surinkti taškai x koef. 1,2</t>
  </si>
  <si>
    <t>Dangerūta Nosalienė</t>
  </si>
  <si>
    <t>Aurimas Alesius</t>
  </si>
  <si>
    <t>Romualdas Rečiūga</t>
  </si>
  <si>
    <t>Vilniaus m. SC-LSK</t>
  </si>
  <si>
    <t>Arvydas Čepulionis</t>
  </si>
  <si>
    <t>Algimantas Petrauskas</t>
  </si>
  <si>
    <t>Arūnas Gurevičius</t>
  </si>
  <si>
    <t>Saulė Rimkevičiūtė</t>
  </si>
  <si>
    <t>Andrius Šironas</t>
  </si>
  <si>
    <t>Algimantas Vileikis</t>
  </si>
  <si>
    <t>Dovydas Bagdanavičius</t>
  </si>
  <si>
    <t>Klaipėdos lankininkai</t>
  </si>
  <si>
    <t>Gerda Sankauskaitė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</si>
  <si>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</si>
  <si>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</si>
  <si>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</si>
  <si>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</si>
  <si>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</si>
  <si>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</si>
  <si>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</si>
  <si>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</si>
  <si>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Liepa Petkūnaitė</t>
  </si>
  <si>
    <t>Renatas Petkevičius</t>
  </si>
  <si>
    <t>Anželika Molis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</si>
  <si>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</si>
  <si>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</si>
  <si>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</si>
  <si>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</si>
  <si>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</si>
  <si>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</si>
  <si>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</si>
  <si>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</si>
  <si>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</si>
  <si>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</si>
  <si>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</si>
  <si>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</si>
  <si>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</si>
  <si>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</si>
  <si>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</si>
  <si>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</si>
  <si>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</si>
  <si>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</si>
  <si>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</si>
  <si>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</si>
  <si>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</si>
  <si>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</si>
  <si>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</si>
  <si>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Meda Večkytė</t>
  </si>
  <si>
    <t>Mindaugas Dirsė</t>
  </si>
  <si>
    <t>KSA</t>
  </si>
  <si>
    <t>Valdas Narkūnas</t>
  </si>
  <si>
    <t>Inga Timinskienė</t>
  </si>
  <si>
    <t>Gražvydas Gudžiūnas</t>
  </si>
  <si>
    <t>Andrius Janulaitis</t>
  </si>
  <si>
    <t>Arvydas Prapuolenis</t>
  </si>
  <si>
    <t>Paulina Ramanauskaitė</t>
  </si>
  <si>
    <t>Liepa Lapašinskaitė</t>
  </si>
  <si>
    <t>SM Gaja - KL</t>
  </si>
  <si>
    <t>Vitalija Balčiūnaitė</t>
  </si>
  <si>
    <t>Miglė Motiejūnaitė</t>
  </si>
  <si>
    <t>Iveta Ramanauskaitė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</si>
  <si>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</si>
  <si>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</si>
  <si>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</si>
  <si>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</si>
  <si>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</si>
  <si>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Oleksandr Maksymov</t>
  </si>
  <si>
    <t>Edvardas Pocius</t>
  </si>
  <si>
    <t>Aleksandras Jocius</t>
  </si>
  <si>
    <t>Vytautas Urbanas</t>
  </si>
  <si>
    <t>Edita Astrauskienė</t>
  </si>
  <si>
    <t>Algirdas Šaumanas</t>
  </si>
  <si>
    <t>Utenos lankininkų klubas</t>
  </si>
  <si>
    <t>Gediminas Astrauskas</t>
  </si>
  <si>
    <t>Eglė Šironaitė</t>
  </si>
  <si>
    <t>K</t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</si>
  <si>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Tarptautinės varžybos “Utenos taurė”. Utena, 2018.02.10</t>
    </r>
  </si>
  <si>
    <t>Asta Grigaravičienė</t>
  </si>
  <si>
    <t>Andrius Špadas</t>
  </si>
  <si>
    <t>Jonas Grigaravičius</t>
  </si>
  <si>
    <t>Dangerūta Nosalienė - 200 "LSK I"</t>
  </si>
  <si>
    <t>Gaja-Kauno lankininkai</t>
  </si>
  <si>
    <t>Dmitrij Kuznecov</t>
  </si>
  <si>
    <r>
      <rPr>
        <b/>
        <sz val="10"/>
        <rFont val="Arial"/>
        <family val="2"/>
        <charset val="186"/>
      </rPr>
      <t>B -</t>
    </r>
    <r>
      <rPr>
        <sz val="10"/>
        <rFont val="Arial"/>
        <family val="2"/>
        <charset val="186"/>
      </rPr>
      <t xml:space="preserve"> Atviras Lietuvos šaudymo iš lanko uždarose patalpose čempionatas. Utena, 2018.03.17-18</t>
    </r>
  </si>
  <si>
    <t>Julija Paškevičiūtė</t>
  </si>
  <si>
    <t>Gabija Sergejevaitė</t>
  </si>
  <si>
    <t>Domantas Bražinskas</t>
  </si>
  <si>
    <t>Svajūnas Marteckas</t>
  </si>
  <si>
    <t>Mantas Balsys</t>
  </si>
  <si>
    <t>Motiejus Glaveckas</t>
  </si>
  <si>
    <r>
      <rPr>
        <b/>
        <sz val="10"/>
        <rFont val="Arial"/>
        <family val="2"/>
        <charset val="186"/>
      </rPr>
      <t xml:space="preserve">C - </t>
    </r>
    <r>
      <rPr>
        <sz val="10"/>
        <rFont val="Arial"/>
        <family val="2"/>
        <charset val="186"/>
      </rPr>
      <t>Atviros Klaipėdos miesto pirmenybės. Klaipėda, 2018.05.19-20</t>
    </r>
  </si>
  <si>
    <t>Fausta Rimkutė</t>
  </si>
  <si>
    <t>Rita Šipalienė</t>
  </si>
  <si>
    <t>Vytautas Bardauskas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</si>
  <si>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taurė”. Šiauliai, 2018.06.02-03</t>
    </r>
  </si>
  <si>
    <t>Greta Šaumanė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</si>
  <si>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Atviros Alytaus miesto pirmenybės. Alytus, 2018.06.23</t>
    </r>
  </si>
  <si>
    <t>Antanas Juškauskas</t>
  </si>
  <si>
    <t>Dalius Mačernius</t>
  </si>
  <si>
    <t>Adam Kovalevskij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</si>
  <si>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Atviras Lietuvos šaudymo iš lanko čempionatas. Utena, 2018.07.21-22</t>
    </r>
  </si>
  <si>
    <t>Inesa Sladkevičiūtė</t>
  </si>
  <si>
    <t>Jelena Trapik</t>
  </si>
  <si>
    <t>Inga Timinskienė - 400 "Compound Cup"</t>
  </si>
  <si>
    <t>Ugnius Timinskas - 200 "Compound Cup"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</si>
  <si>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Tarptautinės varžybos “Klaipėdos taurė”. Klaipėda, 2018.08.18-19</t>
    </r>
  </si>
  <si>
    <t>Kristina Abromavičienė</t>
  </si>
  <si>
    <t>Lauryna Kontrimaitė</t>
  </si>
  <si>
    <t>Vika Andriulienė</t>
  </si>
  <si>
    <t>Elzė Večkytė</t>
  </si>
  <si>
    <t>Žydrūnas Večkys</t>
  </si>
  <si>
    <t>Mindaugas Bogužis</t>
  </si>
  <si>
    <t>Dominykas Andriulis</t>
  </si>
  <si>
    <t>Igor Bakan</t>
  </si>
  <si>
    <t>Juozas Januškevičius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</si>
  <si>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Tarptautinės varžybos “V.Černiausko atminimo taurė”. Utena 2018.09.15 </t>
    </r>
  </si>
  <si>
    <t>Margarita Valčiukė</t>
  </si>
  <si>
    <t>Gintaras Dabašinskas</t>
  </si>
  <si>
    <t>Jolita Antanaitytė-Garškienė</t>
  </si>
  <si>
    <t>Marija Kostiuchina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</si>
  <si>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Atviros Vilniaus miesto sporto centro pirmenybės. Vilnius, 2018.10.27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</si>
  <si>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Tarptautinės varžybos “Best indoor”. Alytus, 2018.11.17-18 </t>
    </r>
  </si>
  <si>
    <t>Silvija Laura Marteckaitė</t>
  </si>
  <si>
    <t>Viktorija Pernarauskaitė</t>
  </si>
  <si>
    <t>Santa Vožbutaitė</t>
  </si>
  <si>
    <t>Skirmantas Petronis</t>
  </si>
  <si>
    <t>Justas Antanaitis</t>
  </si>
  <si>
    <t>Povilas Margelevičius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</si>
  <si>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Tarptautinės varžybos "Kalėdinis turnyras". Vilnius, 2018.12.15-16</t>
    </r>
  </si>
  <si>
    <t>Greta Apacenkaitė</t>
  </si>
  <si>
    <t>Žydrūnas Karpavičius - 200 "Rygos čempionatas"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</si>
</sst>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2" fillId="0" borderId="16" xfId="0" applyFont="1" applyBorder="1" applyAlignment="1">
      <alignment horizontal="left"/>
    </xf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5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Fill="1" applyBorder="1"/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C2" sqref="C2"/>
    </sheetView>
  </sheetViews>
  <sheetFormatPr defaultColWidth="9.140625" defaultRowHeight="11.25" x14ac:dyDescent="0.2"/>
  <cols>
    <col min="1" max="1" width="88.5703125" style="13" customWidth="1"/>
    <col min="2" max="16384" width="9.140625" style="13"/>
  </cols>
  <sheetData>
    <row r="1" spans="1:1" ht="12.75" x14ac:dyDescent="0.2">
      <c r="A1" s="52" t="s">
        <v>107</v>
      </c>
    </row>
    <row r="2" spans="1:1" ht="25.5" x14ac:dyDescent="0.2">
      <c r="A2" s="53" t="s">
        <v>108</v>
      </c>
    </row>
    <row r="3" spans="1:1" ht="12.75" x14ac:dyDescent="0.2">
      <c r="A3" s="52" t="s">
        <v>37</v>
      </c>
    </row>
    <row r="4" spans="1:1" ht="25.5" x14ac:dyDescent="0.2">
      <c r="A4" s="53" t="s">
        <v>109</v>
      </c>
    </row>
    <row r="5" spans="1:1" ht="12.75" x14ac:dyDescent="0.2">
      <c r="A5" s="52" t="s">
        <v>110</v>
      </c>
    </row>
    <row r="6" spans="1:1" ht="12.75" x14ac:dyDescent="0.2">
      <c r="A6"/>
    </row>
    <row r="7" spans="1:1" ht="12.75" x14ac:dyDescent="0.2">
      <c r="A7" s="52" t="s">
        <v>38</v>
      </c>
    </row>
    <row r="8" spans="1:1" ht="12.75" x14ac:dyDescent="0.2">
      <c r="A8" s="53" t="s">
        <v>39</v>
      </c>
    </row>
    <row r="9" spans="1:1" ht="11.25" customHeight="1" x14ac:dyDescent="0.2">
      <c r="A9" s="53" t="s">
        <v>58</v>
      </c>
    </row>
    <row r="10" spans="1:1" ht="12.75" x14ac:dyDescent="0.2">
      <c r="A10" s="53" t="s">
        <v>67</v>
      </c>
    </row>
    <row r="11" spans="1:1" ht="12.75" x14ac:dyDescent="0.2">
      <c r="A11" s="53" t="s">
        <v>79</v>
      </c>
    </row>
    <row r="12" spans="1:1" ht="12.75" x14ac:dyDescent="0.2">
      <c r="A12" s="52" t="s">
        <v>111</v>
      </c>
    </row>
    <row r="13" spans="1:1" ht="12.75" x14ac:dyDescent="0.2">
      <c r="A13" s="53" t="s">
        <v>40</v>
      </c>
    </row>
    <row r="14" spans="1:1" ht="12.75" x14ac:dyDescent="0.2">
      <c r="A14" s="53" t="s">
        <v>112</v>
      </c>
    </row>
    <row r="15" spans="1:1" ht="12.75" x14ac:dyDescent="0.2">
      <c r="A15" s="53" t="s">
        <v>41</v>
      </c>
    </row>
    <row r="16" spans="1:1" ht="12.75" x14ac:dyDescent="0.2">
      <c r="A16" s="53" t="s">
        <v>113</v>
      </c>
    </row>
    <row r="17" spans="1:1" ht="12.75" x14ac:dyDescent="0.2">
      <c r="A17" s="53" t="s">
        <v>54</v>
      </c>
    </row>
    <row r="18" spans="1:1" ht="12.75" x14ac:dyDescent="0.2">
      <c r="A18" s="53" t="s">
        <v>114</v>
      </c>
    </row>
    <row r="19" spans="1:1" ht="12.75" x14ac:dyDescent="0.2">
      <c r="A19"/>
    </row>
    <row r="20" spans="1:1" ht="12.75" x14ac:dyDescent="0.2">
      <c r="A20" s="52" t="s">
        <v>115</v>
      </c>
    </row>
    <row r="21" spans="1:1" ht="12.75" x14ac:dyDescent="0.2">
      <c r="A21" s="52" t="s">
        <v>116</v>
      </c>
    </row>
    <row r="22" spans="1:1" ht="25.5" x14ac:dyDescent="0.2">
      <c r="A22" s="53" t="s">
        <v>117</v>
      </c>
    </row>
    <row r="23" spans="1:1" ht="12.75" x14ac:dyDescent="0.2">
      <c r="A23" s="53"/>
    </row>
    <row r="24" spans="1:1" ht="12.75" x14ac:dyDescent="0.2">
      <c r="A24" s="52" t="s">
        <v>118</v>
      </c>
    </row>
    <row r="25" spans="1:1" ht="12.75" x14ac:dyDescent="0.2">
      <c r="A25"/>
    </row>
    <row r="26" spans="1:1" ht="12.75" x14ac:dyDescent="0.2">
      <c r="A26" s="53" t="s">
        <v>119</v>
      </c>
    </row>
    <row r="27" spans="1:1" ht="12.75" x14ac:dyDescent="0.2">
      <c r="A27"/>
    </row>
    <row r="28" spans="1:1" ht="12.75" x14ac:dyDescent="0.2">
      <c r="A28" s="53" t="s">
        <v>120</v>
      </c>
    </row>
    <row r="29" spans="1:1" s="55" customFormat="1" ht="12.75" x14ac:dyDescent="0.2">
      <c r="A29"/>
    </row>
    <row r="30" spans="1:1" ht="12.75" x14ac:dyDescent="0.2">
      <c r="A30" s="53" t="s">
        <v>123</v>
      </c>
    </row>
    <row r="31" spans="1:1" ht="12.75" x14ac:dyDescent="0.2">
      <c r="A31"/>
    </row>
    <row r="32" spans="1:1" ht="12.75" x14ac:dyDescent="0.2">
      <c r="A32" s="53" t="s">
        <v>121</v>
      </c>
    </row>
    <row r="33" spans="1:13" ht="12.75" x14ac:dyDescent="0.2">
      <c r="A33"/>
    </row>
    <row r="34" spans="1:13" ht="12.75" x14ac:dyDescent="0.2">
      <c r="A34" s="53"/>
    </row>
    <row r="35" spans="1:13" ht="12.75" x14ac:dyDescent="0.2">
      <c r="A35"/>
      <c r="L35" s="63"/>
    </row>
    <row r="36" spans="1:13" ht="12.75" x14ac:dyDescent="0.2">
      <c r="A36" s="54" t="s">
        <v>122</v>
      </c>
      <c r="L36" s="63"/>
      <c r="M36" s="9"/>
    </row>
    <row r="37" spans="1:13" ht="12.75" x14ac:dyDescent="0.2">
      <c r="A37" s="108"/>
      <c r="K37" s="76"/>
      <c r="L37" s="76"/>
      <c r="M37" s="76"/>
    </row>
    <row r="38" spans="1:13" ht="12.75" x14ac:dyDescent="0.2">
      <c r="A38" s="118" t="s">
        <v>156</v>
      </c>
      <c r="K38" s="76"/>
      <c r="L38" s="76"/>
      <c r="M38" s="76"/>
    </row>
    <row r="39" spans="1:13" ht="12.75" x14ac:dyDescent="0.2">
      <c r="A39" s="104" t="s">
        <v>163</v>
      </c>
      <c r="L39" s="63"/>
      <c r="M39" s="9"/>
    </row>
    <row r="40" spans="1:13" ht="12.75" x14ac:dyDescent="0.2">
      <c r="A40" s="104" t="s">
        <v>170</v>
      </c>
      <c r="L40" s="63"/>
      <c r="M40" s="9"/>
    </row>
    <row r="41" spans="1:13" ht="12.75" x14ac:dyDescent="0.2">
      <c r="A41" s="104" t="s">
        <v>174</v>
      </c>
      <c r="L41" s="63"/>
      <c r="M41" s="9"/>
    </row>
    <row r="42" spans="1:13" ht="12.75" x14ac:dyDescent="0.2">
      <c r="A42" s="104" t="s">
        <v>176</v>
      </c>
      <c r="L42" s="63"/>
      <c r="M42" s="9"/>
    </row>
    <row r="43" spans="1:13" ht="12.75" x14ac:dyDescent="0.2">
      <c r="A43" s="104" t="s">
        <v>180</v>
      </c>
      <c r="L43" s="63"/>
      <c r="M43" s="9"/>
    </row>
    <row r="44" spans="1:13" ht="12.75" x14ac:dyDescent="0.2">
      <c r="A44" s="104" t="s">
        <v>185</v>
      </c>
      <c r="L44" s="63"/>
      <c r="M44" s="9"/>
    </row>
    <row r="45" spans="1:13" ht="12.75" x14ac:dyDescent="0.2">
      <c r="A45" s="117" t="s">
        <v>195</v>
      </c>
      <c r="L45" s="63"/>
      <c r="M45" s="9"/>
    </row>
    <row r="46" spans="1:13" ht="12.75" x14ac:dyDescent="0.2">
      <c r="A46" s="104" t="s">
        <v>200</v>
      </c>
      <c r="L46" s="63"/>
      <c r="M46" s="9"/>
    </row>
    <row r="47" spans="1:13" ht="12.75" x14ac:dyDescent="0.2">
      <c r="A47" s="117" t="s">
        <v>201</v>
      </c>
      <c r="L47" s="63"/>
      <c r="M47" s="9"/>
    </row>
    <row r="48" spans="1:13" ht="12.75" x14ac:dyDescent="0.2">
      <c r="A48" s="104" t="s">
        <v>208</v>
      </c>
      <c r="L48" s="63"/>
      <c r="M48" s="9"/>
    </row>
    <row r="49" spans="11:13" x14ac:dyDescent="0.2">
      <c r="L49" s="63"/>
      <c r="M49" s="9"/>
    </row>
    <row r="50" spans="11:13" x14ac:dyDescent="0.2">
      <c r="L50" s="63"/>
      <c r="M50" s="9"/>
    </row>
    <row r="51" spans="11:13" x14ac:dyDescent="0.2">
      <c r="L51" s="63"/>
      <c r="M51" s="9"/>
    </row>
    <row r="52" spans="11:13" x14ac:dyDescent="0.2">
      <c r="L52" s="63"/>
      <c r="M52" s="9"/>
    </row>
    <row r="53" spans="11:13" x14ac:dyDescent="0.2">
      <c r="L53" s="63"/>
      <c r="M53" s="9"/>
    </row>
    <row r="54" spans="11:13" x14ac:dyDescent="0.2">
      <c r="L54" s="63"/>
      <c r="M54" s="9"/>
    </row>
    <row r="55" spans="11:13" x14ac:dyDescent="0.2">
      <c r="K55" s="76"/>
      <c r="L55" s="76"/>
      <c r="M55" s="76"/>
    </row>
    <row r="56" spans="11:13" x14ac:dyDescent="0.2">
      <c r="L56" s="63"/>
      <c r="M56" s="9"/>
    </row>
    <row r="57" spans="11:13" x14ac:dyDescent="0.2">
      <c r="K57" s="76"/>
      <c r="L57" s="76"/>
      <c r="M57" s="76"/>
    </row>
    <row r="58" spans="11:13" x14ac:dyDescent="0.2">
      <c r="K58" s="76"/>
      <c r="L58" s="76"/>
      <c r="M58" s="76"/>
    </row>
    <row r="59" spans="11:13" x14ac:dyDescent="0.2">
      <c r="L59" s="63"/>
      <c r="M59" s="9"/>
    </row>
    <row r="60" spans="11:13" x14ac:dyDescent="0.2">
      <c r="L60" s="63"/>
      <c r="M60" s="9"/>
    </row>
    <row r="61" spans="11:13" x14ac:dyDescent="0.2">
      <c r="L61" s="63"/>
      <c r="M61" s="9"/>
    </row>
    <row r="62" spans="11:13" x14ac:dyDescent="0.2">
      <c r="M62" s="9"/>
    </row>
    <row r="63" spans="11:13" x14ac:dyDescent="0.2">
      <c r="M63" s="9"/>
    </row>
    <row r="64" spans="11:13" x14ac:dyDescent="0.2">
      <c r="M64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S68"/>
  <sheetViews>
    <sheetView zoomScaleNormal="100"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25"/>
      <c r="B1" s="88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155</v>
      </c>
      <c r="CG1" s="26" t="s">
        <v>155</v>
      </c>
      <c r="CH1" s="26" t="s">
        <v>155</v>
      </c>
      <c r="CI1" s="26" t="s">
        <v>155</v>
      </c>
      <c r="CJ1" s="26" t="s">
        <v>155</v>
      </c>
      <c r="CK1" s="26" t="s">
        <v>155</v>
      </c>
      <c r="CL1" s="26" t="s">
        <v>155</v>
      </c>
      <c r="CM1" s="26" t="s">
        <v>155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8" customFormat="1" x14ac:dyDescent="0.2">
      <c r="A2" s="80" t="s">
        <v>16</v>
      </c>
      <c r="B2" s="80" t="s">
        <v>28</v>
      </c>
      <c r="C2" s="81" t="s">
        <v>21</v>
      </c>
      <c r="D2" s="82" t="s">
        <v>15</v>
      </c>
      <c r="E2" s="83" t="s">
        <v>11</v>
      </c>
      <c r="F2" s="80" t="s">
        <v>19</v>
      </c>
      <c r="G2" s="80" t="s">
        <v>12</v>
      </c>
      <c r="H2" s="80" t="s">
        <v>13</v>
      </c>
      <c r="I2" s="80" t="s">
        <v>1</v>
      </c>
      <c r="J2" s="80" t="s">
        <v>14</v>
      </c>
      <c r="K2" s="84" t="s">
        <v>0</v>
      </c>
      <c r="L2" s="82" t="s">
        <v>15</v>
      </c>
      <c r="M2" s="83" t="s">
        <v>11</v>
      </c>
      <c r="N2" s="80" t="s">
        <v>19</v>
      </c>
      <c r="O2" s="80" t="s">
        <v>12</v>
      </c>
      <c r="P2" s="80" t="s">
        <v>13</v>
      </c>
      <c r="Q2" s="80" t="s">
        <v>1</v>
      </c>
      <c r="R2" s="80" t="s">
        <v>14</v>
      </c>
      <c r="S2" s="84" t="s">
        <v>0</v>
      </c>
      <c r="T2" s="85" t="s">
        <v>24</v>
      </c>
      <c r="U2" s="83" t="s">
        <v>22</v>
      </c>
      <c r="V2" s="80" t="s">
        <v>19</v>
      </c>
      <c r="W2" s="80" t="s">
        <v>12</v>
      </c>
      <c r="X2" s="80" t="s">
        <v>13</v>
      </c>
      <c r="Y2" s="80" t="s">
        <v>1</v>
      </c>
      <c r="Z2" s="86" t="s">
        <v>14</v>
      </c>
      <c r="AA2" s="84" t="s">
        <v>0</v>
      </c>
      <c r="AB2" s="85" t="s">
        <v>24</v>
      </c>
      <c r="AC2" s="83" t="s">
        <v>22</v>
      </c>
      <c r="AD2" s="80" t="s">
        <v>19</v>
      </c>
      <c r="AE2" s="80" t="s">
        <v>12</v>
      </c>
      <c r="AF2" s="80" t="s">
        <v>13</v>
      </c>
      <c r="AG2" s="80" t="s">
        <v>1</v>
      </c>
      <c r="AH2" s="86" t="s">
        <v>14</v>
      </c>
      <c r="AI2" s="84" t="s">
        <v>0</v>
      </c>
      <c r="AJ2" s="85" t="s">
        <v>24</v>
      </c>
      <c r="AK2" s="83" t="s">
        <v>22</v>
      </c>
      <c r="AL2" s="80" t="s">
        <v>19</v>
      </c>
      <c r="AM2" s="80" t="s">
        <v>12</v>
      </c>
      <c r="AN2" s="80" t="s">
        <v>13</v>
      </c>
      <c r="AO2" s="80" t="s">
        <v>1</v>
      </c>
      <c r="AP2" s="86" t="s">
        <v>14</v>
      </c>
      <c r="AQ2" s="84" t="s">
        <v>0</v>
      </c>
      <c r="AR2" s="82" t="s">
        <v>24</v>
      </c>
      <c r="AS2" s="83" t="s">
        <v>25</v>
      </c>
      <c r="AT2" s="80" t="s">
        <v>19</v>
      </c>
      <c r="AU2" s="80" t="s">
        <v>12</v>
      </c>
      <c r="AV2" s="80" t="s">
        <v>13</v>
      </c>
      <c r="AW2" s="80" t="s">
        <v>1</v>
      </c>
      <c r="AX2" s="80" t="s">
        <v>14</v>
      </c>
      <c r="AY2" s="84" t="s">
        <v>0</v>
      </c>
      <c r="AZ2" s="82" t="s">
        <v>24</v>
      </c>
      <c r="BA2" s="83" t="s">
        <v>22</v>
      </c>
      <c r="BB2" s="80" t="s">
        <v>19</v>
      </c>
      <c r="BC2" s="80" t="s">
        <v>12</v>
      </c>
      <c r="BD2" s="80" t="s">
        <v>13</v>
      </c>
      <c r="BE2" s="80" t="s">
        <v>1</v>
      </c>
      <c r="BF2" s="80" t="s">
        <v>14</v>
      </c>
      <c r="BG2" s="84" t="s">
        <v>0</v>
      </c>
      <c r="BH2" s="82" t="s">
        <v>24</v>
      </c>
      <c r="BI2" s="83" t="s">
        <v>22</v>
      </c>
      <c r="BJ2" s="80" t="s">
        <v>19</v>
      </c>
      <c r="BK2" s="80" t="s">
        <v>12</v>
      </c>
      <c r="BL2" s="80" t="s">
        <v>13</v>
      </c>
      <c r="BM2" s="80" t="s">
        <v>1</v>
      </c>
      <c r="BN2" s="80" t="s">
        <v>14</v>
      </c>
      <c r="BO2" s="84" t="s">
        <v>0</v>
      </c>
      <c r="BP2" s="82" t="s">
        <v>15</v>
      </c>
      <c r="BQ2" s="83" t="s">
        <v>11</v>
      </c>
      <c r="BR2" s="80" t="s">
        <v>19</v>
      </c>
      <c r="BS2" s="80" t="s">
        <v>12</v>
      </c>
      <c r="BT2" s="80" t="s">
        <v>13</v>
      </c>
      <c r="BU2" s="80" t="s">
        <v>1</v>
      </c>
      <c r="BV2" s="80" t="s">
        <v>14</v>
      </c>
      <c r="BW2" s="84" t="s">
        <v>0</v>
      </c>
      <c r="BX2" s="85" t="s">
        <v>15</v>
      </c>
      <c r="BY2" s="83" t="s">
        <v>11</v>
      </c>
      <c r="BZ2" s="80" t="s">
        <v>19</v>
      </c>
      <c r="CA2" s="80" t="s">
        <v>12</v>
      </c>
      <c r="CB2" s="80" t="s">
        <v>13</v>
      </c>
      <c r="CC2" s="80" t="s">
        <v>1</v>
      </c>
      <c r="CD2" s="86" t="s">
        <v>14</v>
      </c>
      <c r="CE2" s="84" t="s">
        <v>0</v>
      </c>
      <c r="CF2" s="82" t="s">
        <v>15</v>
      </c>
      <c r="CG2" s="83" t="s">
        <v>11</v>
      </c>
      <c r="CH2" s="80" t="s">
        <v>19</v>
      </c>
      <c r="CI2" s="80" t="s">
        <v>12</v>
      </c>
      <c r="CJ2" s="80" t="s">
        <v>13</v>
      </c>
      <c r="CK2" s="80" t="s">
        <v>1</v>
      </c>
      <c r="CL2" s="80" t="s">
        <v>14</v>
      </c>
      <c r="CM2" s="84" t="s">
        <v>0</v>
      </c>
      <c r="CN2" s="94" t="s">
        <v>17</v>
      </c>
      <c r="CO2" s="94" t="s">
        <v>18</v>
      </c>
      <c r="CP2" s="95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3" t="s">
        <v>135</v>
      </c>
      <c r="B3" s="109">
        <v>1999</v>
      </c>
      <c r="C3" s="37" t="s">
        <v>61</v>
      </c>
      <c r="D3" s="33">
        <v>543</v>
      </c>
      <c r="E3" s="30">
        <f t="shared" ref="E3:E23" si="0">D3*2.1</f>
        <v>1140.3</v>
      </c>
      <c r="F3" s="4"/>
      <c r="G3" s="4"/>
      <c r="H3" s="4">
        <v>300</v>
      </c>
      <c r="I3" s="4">
        <v>70</v>
      </c>
      <c r="J3" s="4"/>
      <c r="K3" s="31">
        <f t="shared" ref="K3:K23" si="1">SUM(D3:J3)-D3</f>
        <v>1510.3000000000002</v>
      </c>
      <c r="L3" s="33">
        <v>541</v>
      </c>
      <c r="M3" s="30">
        <f t="shared" ref="M3:M23" si="2">L3*2.1</f>
        <v>1136.1000000000001</v>
      </c>
      <c r="N3" s="4"/>
      <c r="O3" s="4"/>
      <c r="P3" s="4">
        <v>200</v>
      </c>
      <c r="Q3" s="4">
        <v>130</v>
      </c>
      <c r="R3" s="4"/>
      <c r="S3" s="31">
        <f t="shared" ref="S3:S23" si="3">SUM(L3:R3)-L3</f>
        <v>1466.1000000000001</v>
      </c>
      <c r="T3" s="29"/>
      <c r="U3" s="30">
        <f t="shared" ref="U3:U23" si="4">(T3)*1.98</f>
        <v>0</v>
      </c>
      <c r="V3" s="4"/>
      <c r="W3" s="4"/>
      <c r="X3" s="4"/>
      <c r="Y3" s="4"/>
      <c r="Z3" s="32"/>
      <c r="AA3" s="31">
        <f t="shared" ref="AA3:AA23" si="5">SUM(T3:Z3)-T3</f>
        <v>0</v>
      </c>
      <c r="AB3" s="29"/>
      <c r="AC3" s="30">
        <f t="shared" ref="AC3:AC23" si="6">(AB3)*1.98</f>
        <v>0</v>
      </c>
      <c r="AD3" s="4"/>
      <c r="AE3" s="4"/>
      <c r="AF3" s="4"/>
      <c r="AG3" s="4"/>
      <c r="AH3" s="32"/>
      <c r="AI3" s="31">
        <f t="shared" ref="AI3:AI23" si="7">SUM(AB3:AH3)-AB3</f>
        <v>0</v>
      </c>
      <c r="AJ3" s="29">
        <v>537</v>
      </c>
      <c r="AK3" s="30">
        <f t="shared" ref="AK3:AK23" si="8">(AJ3)*1.98</f>
        <v>1063.26</v>
      </c>
      <c r="AL3" s="4"/>
      <c r="AM3" s="4"/>
      <c r="AN3" s="4">
        <v>300</v>
      </c>
      <c r="AO3" s="4">
        <v>40</v>
      </c>
      <c r="AP3" s="32"/>
      <c r="AQ3" s="31">
        <f t="shared" ref="AQ3:AQ23" si="9">SUM(AJ3:AP3)-AJ3</f>
        <v>1403.26</v>
      </c>
      <c r="AR3" s="33">
        <v>526</v>
      </c>
      <c r="AS3" s="36">
        <f t="shared" ref="AS3:AS23" si="10">AR3*1.98</f>
        <v>1041.48</v>
      </c>
      <c r="AT3" s="4"/>
      <c r="AU3" s="4"/>
      <c r="AV3" s="4">
        <v>700</v>
      </c>
      <c r="AW3" s="4">
        <v>80</v>
      </c>
      <c r="AX3" s="4"/>
      <c r="AY3" s="31">
        <f t="shared" ref="AY3:AY23" si="11">SUM(AR3:AX3)-AR3</f>
        <v>1821.48</v>
      </c>
      <c r="AZ3" s="33"/>
      <c r="BA3" s="36">
        <f t="shared" ref="BA3:BA23" si="12">AZ3*1.98</f>
        <v>0</v>
      </c>
      <c r="BB3" s="4"/>
      <c r="BC3" s="4"/>
      <c r="BD3" s="4"/>
      <c r="BE3" s="4"/>
      <c r="BF3" s="4"/>
      <c r="BG3" s="31">
        <f t="shared" ref="BG3:BG23" si="13">SUM(AZ3:BF3)-AZ3</f>
        <v>0</v>
      </c>
      <c r="BH3" s="33">
        <v>523</v>
      </c>
      <c r="BI3" s="30">
        <f t="shared" ref="BI3:BI23" si="14">BH3*1.98</f>
        <v>1035.54</v>
      </c>
      <c r="BJ3" s="4"/>
      <c r="BK3" s="4"/>
      <c r="BL3" s="4">
        <v>20</v>
      </c>
      <c r="BM3" s="4">
        <v>90</v>
      </c>
      <c r="BN3" s="4"/>
      <c r="BO3" s="31">
        <f t="shared" ref="BO3:BO23" si="15">SUM(BH3:BN3)-BH3</f>
        <v>1145.54</v>
      </c>
      <c r="BP3" s="33">
        <v>529</v>
      </c>
      <c r="BQ3" s="30">
        <f t="shared" ref="BQ3:BQ23" si="16">BP3*2.1</f>
        <v>1110.9000000000001</v>
      </c>
      <c r="BR3" s="4"/>
      <c r="BS3" s="4"/>
      <c r="BT3" s="4">
        <v>100</v>
      </c>
      <c r="BU3" s="4">
        <v>90</v>
      </c>
      <c r="BV3" s="4"/>
      <c r="BW3" s="31">
        <f t="shared" ref="BW3:BW23" si="17">SUM(BP3:BV3)-BP3</f>
        <v>1300.9000000000001</v>
      </c>
      <c r="BX3" s="29">
        <v>519</v>
      </c>
      <c r="BY3" s="30">
        <f t="shared" ref="BY3:BY23" si="18">(BX3)*2.1</f>
        <v>1089.9000000000001</v>
      </c>
      <c r="BZ3" s="4"/>
      <c r="CA3" s="4"/>
      <c r="CB3" s="4">
        <v>100</v>
      </c>
      <c r="CC3" s="4">
        <v>160</v>
      </c>
      <c r="CD3" s="32"/>
      <c r="CE3" s="31">
        <f t="shared" ref="CE3:CE23" si="19">SUM(BX3:CD3)-BX3</f>
        <v>1349.9</v>
      </c>
      <c r="CF3" s="33">
        <v>549</v>
      </c>
      <c r="CG3" s="30">
        <f t="shared" ref="CG3:CG23" si="20">CF3*2.1</f>
        <v>1152.9000000000001</v>
      </c>
      <c r="CH3" s="4"/>
      <c r="CI3" s="4"/>
      <c r="CJ3" s="4">
        <v>300</v>
      </c>
      <c r="CK3" s="4">
        <v>40</v>
      </c>
      <c r="CL3" s="4"/>
      <c r="CM3" s="31">
        <f t="shared" ref="CM3:CM23" si="21">SUM(CF3:CL3)-CF3</f>
        <v>1492.9</v>
      </c>
      <c r="CN3" s="61">
        <f t="shared" ref="CN3:CN23" si="22">AVERAGE(DC3:DG3)</f>
        <v>1538.8080000000002</v>
      </c>
      <c r="CO3" s="77">
        <v>1</v>
      </c>
      <c r="CP3" s="29"/>
      <c r="CQ3" s="34">
        <f>K3</f>
        <v>1510.3000000000002</v>
      </c>
      <c r="CR3" s="34">
        <f>S3</f>
        <v>1466.1000000000001</v>
      </c>
      <c r="CS3" s="34">
        <f t="shared" ref="CS3:CS23" si="23">AA3</f>
        <v>0</v>
      </c>
      <c r="CT3" s="34">
        <f t="shared" ref="CT3:CT23" si="24">AI3</f>
        <v>0</v>
      </c>
      <c r="CU3" s="34">
        <f t="shared" ref="CU3:CU23" si="25">AQ3</f>
        <v>1403.26</v>
      </c>
      <c r="CV3" s="34">
        <f t="shared" ref="CV3:CV23" si="26">AY3</f>
        <v>1821.48</v>
      </c>
      <c r="CW3" s="34">
        <f t="shared" ref="CW3:CW23" si="27">BG3</f>
        <v>0</v>
      </c>
      <c r="CX3" s="34">
        <f t="shared" ref="CX3:CX23" si="28">BO3</f>
        <v>1145.54</v>
      </c>
      <c r="CY3" s="34">
        <f t="shared" ref="CY3:CY23" si="29">BW3</f>
        <v>1300.9000000000001</v>
      </c>
      <c r="CZ3" s="34">
        <f t="shared" ref="CZ3:CZ23" si="30">CE3</f>
        <v>1349.9</v>
      </c>
      <c r="DA3" s="34">
        <f t="shared" ref="DA3:DA23" si="31">CM3</f>
        <v>1492.9</v>
      </c>
      <c r="DB3" s="34"/>
      <c r="DC3" s="34">
        <f t="shared" ref="DC3:DC23" si="32">LARGE($CQ3:$DA3,1)</f>
        <v>1821.48</v>
      </c>
      <c r="DD3" s="34">
        <f t="shared" ref="DD3:DD23" si="33">LARGE($CQ3:$DA3,2)</f>
        <v>1510.3000000000002</v>
      </c>
      <c r="DE3" s="34">
        <f t="shared" ref="DE3:DE23" si="34">LARGE($CQ3:$DA3,3)</f>
        <v>1492.9</v>
      </c>
      <c r="DF3" s="34">
        <f t="shared" ref="DF3:DF23" si="35">LARGE($CQ3:$DA3,4)</f>
        <v>1466.1000000000001</v>
      </c>
      <c r="DG3" s="34">
        <f t="shared" ref="DG3:DG23" si="36">LARGE($CQ3:$DA3,5)</f>
        <v>1403.26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74" t="s">
        <v>104</v>
      </c>
      <c r="B4" s="109">
        <v>2000</v>
      </c>
      <c r="C4" s="75" t="s">
        <v>142</v>
      </c>
      <c r="D4" s="33">
        <v>513</v>
      </c>
      <c r="E4" s="30">
        <f t="shared" si="0"/>
        <v>1077.3</v>
      </c>
      <c r="F4" s="4"/>
      <c r="G4" s="4"/>
      <c r="H4" s="4">
        <v>100</v>
      </c>
      <c r="I4" s="4">
        <v>70</v>
      </c>
      <c r="J4" s="4"/>
      <c r="K4" s="31">
        <f t="shared" si="1"/>
        <v>1247.3</v>
      </c>
      <c r="L4" s="33">
        <v>537</v>
      </c>
      <c r="M4" s="30">
        <f t="shared" si="2"/>
        <v>1127.7</v>
      </c>
      <c r="N4" s="4"/>
      <c r="O4" s="4"/>
      <c r="P4" s="4">
        <v>100</v>
      </c>
      <c r="Q4" s="4">
        <v>130</v>
      </c>
      <c r="R4" s="4"/>
      <c r="S4" s="31">
        <f t="shared" si="3"/>
        <v>1357.7</v>
      </c>
      <c r="T4" s="29"/>
      <c r="U4" s="30">
        <f t="shared" si="4"/>
        <v>0</v>
      </c>
      <c r="V4" s="4"/>
      <c r="W4" s="4"/>
      <c r="X4" s="4"/>
      <c r="Y4" s="4"/>
      <c r="Z4" s="32"/>
      <c r="AA4" s="31">
        <f t="shared" si="5"/>
        <v>0</v>
      </c>
      <c r="AB4" s="29"/>
      <c r="AC4" s="30">
        <f t="shared" si="6"/>
        <v>0</v>
      </c>
      <c r="AD4" s="4"/>
      <c r="AE4" s="4"/>
      <c r="AF4" s="4"/>
      <c r="AG4" s="4"/>
      <c r="AH4" s="32"/>
      <c r="AI4" s="31">
        <f t="shared" si="7"/>
        <v>0</v>
      </c>
      <c r="AJ4" s="29">
        <v>533</v>
      </c>
      <c r="AK4" s="30">
        <f t="shared" si="8"/>
        <v>1055.3399999999999</v>
      </c>
      <c r="AL4" s="4"/>
      <c r="AM4" s="4"/>
      <c r="AN4" s="4">
        <v>200</v>
      </c>
      <c r="AO4" s="4">
        <v>40</v>
      </c>
      <c r="AP4" s="32"/>
      <c r="AQ4" s="31">
        <f t="shared" si="9"/>
        <v>1295.3399999999999</v>
      </c>
      <c r="AR4" s="4">
        <v>495</v>
      </c>
      <c r="AS4" s="30">
        <f t="shared" si="10"/>
        <v>980.1</v>
      </c>
      <c r="AT4" s="29"/>
      <c r="AU4" s="4"/>
      <c r="AV4" s="4">
        <v>100</v>
      </c>
      <c r="AW4" s="4">
        <v>80</v>
      </c>
      <c r="AX4" s="4"/>
      <c r="AY4" s="31">
        <f t="shared" si="11"/>
        <v>1160.0999999999999</v>
      </c>
      <c r="AZ4" s="4"/>
      <c r="BA4" s="30">
        <f t="shared" si="12"/>
        <v>0</v>
      </c>
      <c r="BB4" s="29"/>
      <c r="BC4" s="4"/>
      <c r="BD4" s="4"/>
      <c r="BE4" s="4"/>
      <c r="BF4" s="4"/>
      <c r="BG4" s="31">
        <f t="shared" si="13"/>
        <v>0</v>
      </c>
      <c r="BH4" s="33">
        <v>541</v>
      </c>
      <c r="BI4" s="30">
        <f t="shared" si="14"/>
        <v>1071.18</v>
      </c>
      <c r="BJ4" s="4"/>
      <c r="BK4" s="4"/>
      <c r="BL4" s="4">
        <v>30</v>
      </c>
      <c r="BM4" s="4">
        <v>90</v>
      </c>
      <c r="BN4" s="4"/>
      <c r="BO4" s="31">
        <f t="shared" si="15"/>
        <v>1191.18</v>
      </c>
      <c r="BP4" s="33">
        <v>546</v>
      </c>
      <c r="BQ4" s="30">
        <f t="shared" si="16"/>
        <v>1146.6000000000001</v>
      </c>
      <c r="BR4" s="4"/>
      <c r="BS4" s="4"/>
      <c r="BT4" s="4">
        <v>200</v>
      </c>
      <c r="BU4" s="4">
        <v>90</v>
      </c>
      <c r="BV4" s="4"/>
      <c r="BW4" s="31">
        <f t="shared" si="17"/>
        <v>1436.6000000000001</v>
      </c>
      <c r="BX4" s="29">
        <v>535</v>
      </c>
      <c r="BY4" s="30">
        <f t="shared" si="18"/>
        <v>1123.5</v>
      </c>
      <c r="BZ4" s="4"/>
      <c r="CA4" s="4"/>
      <c r="CB4" s="4">
        <v>40</v>
      </c>
      <c r="CC4" s="4">
        <v>160</v>
      </c>
      <c r="CD4" s="32"/>
      <c r="CE4" s="31">
        <f t="shared" si="19"/>
        <v>1323.5</v>
      </c>
      <c r="CF4" s="33"/>
      <c r="CG4" s="30">
        <f t="shared" si="20"/>
        <v>0</v>
      </c>
      <c r="CH4" s="4"/>
      <c r="CI4" s="4"/>
      <c r="CJ4" s="4"/>
      <c r="CK4" s="4"/>
      <c r="CL4" s="4"/>
      <c r="CM4" s="31">
        <f t="shared" si="21"/>
        <v>0</v>
      </c>
      <c r="CN4" s="61">
        <f t="shared" si="22"/>
        <v>1332.0880000000002</v>
      </c>
      <c r="CO4" s="77">
        <v>2</v>
      </c>
      <c r="CP4" s="29"/>
      <c r="CQ4" s="34">
        <f t="shared" ref="CQ4:CQ23" si="37">K4</f>
        <v>1247.3</v>
      </c>
      <c r="CR4" s="34">
        <f t="shared" ref="CR4:CR23" si="38">S4</f>
        <v>1357.7</v>
      </c>
      <c r="CS4" s="34">
        <f t="shared" si="23"/>
        <v>0</v>
      </c>
      <c r="CT4" s="34">
        <f t="shared" si="24"/>
        <v>0</v>
      </c>
      <c r="CU4" s="34">
        <f t="shared" si="25"/>
        <v>1295.3399999999999</v>
      </c>
      <c r="CV4" s="34">
        <f t="shared" si="26"/>
        <v>1160.0999999999999</v>
      </c>
      <c r="CW4" s="34">
        <f t="shared" si="27"/>
        <v>0</v>
      </c>
      <c r="CX4" s="34">
        <f t="shared" si="28"/>
        <v>1191.18</v>
      </c>
      <c r="CY4" s="34">
        <f t="shared" si="29"/>
        <v>1436.6000000000001</v>
      </c>
      <c r="CZ4" s="34">
        <f t="shared" si="30"/>
        <v>1323.5</v>
      </c>
      <c r="DA4" s="34">
        <f t="shared" si="31"/>
        <v>0</v>
      </c>
      <c r="DB4" s="34"/>
      <c r="DC4" s="34">
        <f t="shared" si="32"/>
        <v>1436.6000000000001</v>
      </c>
      <c r="DD4" s="34">
        <f t="shared" si="33"/>
        <v>1357.7</v>
      </c>
      <c r="DE4" s="34">
        <f t="shared" si="34"/>
        <v>1323.5</v>
      </c>
      <c r="DF4" s="34">
        <f t="shared" si="35"/>
        <v>1295.3399999999999</v>
      </c>
      <c r="DG4" s="34">
        <f t="shared" si="36"/>
        <v>1247.3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20" t="s">
        <v>138</v>
      </c>
      <c r="B5" s="109">
        <v>2000</v>
      </c>
      <c r="C5" s="23" t="s">
        <v>142</v>
      </c>
      <c r="D5" s="33">
        <v>506</v>
      </c>
      <c r="E5" s="30">
        <f t="shared" si="0"/>
        <v>1062.6000000000001</v>
      </c>
      <c r="F5" s="4"/>
      <c r="G5" s="4"/>
      <c r="H5" s="4">
        <v>200</v>
      </c>
      <c r="I5" s="4">
        <v>70</v>
      </c>
      <c r="J5" s="4"/>
      <c r="K5" s="31">
        <f t="shared" si="1"/>
        <v>1332.6000000000001</v>
      </c>
      <c r="L5" s="33">
        <v>522</v>
      </c>
      <c r="M5" s="30">
        <f t="shared" si="2"/>
        <v>1096.2</v>
      </c>
      <c r="N5" s="4"/>
      <c r="O5" s="4"/>
      <c r="P5" s="4">
        <v>40</v>
      </c>
      <c r="Q5" s="4">
        <v>130</v>
      </c>
      <c r="R5" s="4"/>
      <c r="S5" s="31">
        <f t="shared" si="3"/>
        <v>1266.2</v>
      </c>
      <c r="T5" s="29"/>
      <c r="U5" s="30">
        <f t="shared" si="4"/>
        <v>0</v>
      </c>
      <c r="V5" s="4"/>
      <c r="W5" s="4"/>
      <c r="X5" s="4"/>
      <c r="Y5" s="4"/>
      <c r="Z5" s="32"/>
      <c r="AA5" s="31">
        <f t="shared" si="5"/>
        <v>0</v>
      </c>
      <c r="AB5" s="29"/>
      <c r="AC5" s="30">
        <f t="shared" si="6"/>
        <v>0</v>
      </c>
      <c r="AD5" s="4"/>
      <c r="AE5" s="4"/>
      <c r="AF5" s="4"/>
      <c r="AG5" s="4"/>
      <c r="AH5" s="32"/>
      <c r="AI5" s="31">
        <f t="shared" si="7"/>
        <v>0</v>
      </c>
      <c r="AJ5" s="29">
        <v>488</v>
      </c>
      <c r="AK5" s="30">
        <f t="shared" si="8"/>
        <v>966.24</v>
      </c>
      <c r="AL5" s="4"/>
      <c r="AM5" s="4"/>
      <c r="AN5" s="4">
        <v>80</v>
      </c>
      <c r="AO5" s="4">
        <v>40</v>
      </c>
      <c r="AP5" s="32"/>
      <c r="AQ5" s="31">
        <f t="shared" si="9"/>
        <v>1086.24</v>
      </c>
      <c r="AR5" s="4">
        <v>453</v>
      </c>
      <c r="AS5" s="30">
        <f t="shared" si="10"/>
        <v>896.93999999999994</v>
      </c>
      <c r="AT5" s="29"/>
      <c r="AU5" s="4"/>
      <c r="AV5" s="4">
        <v>100</v>
      </c>
      <c r="AW5" s="4">
        <v>80</v>
      </c>
      <c r="AX5" s="4"/>
      <c r="AY5" s="31">
        <f t="shared" si="11"/>
        <v>1076.94</v>
      </c>
      <c r="AZ5" s="4"/>
      <c r="BA5" s="30">
        <f t="shared" si="12"/>
        <v>0</v>
      </c>
      <c r="BB5" s="29"/>
      <c r="BC5" s="4"/>
      <c r="BD5" s="4"/>
      <c r="BE5" s="4"/>
      <c r="BF5" s="4"/>
      <c r="BG5" s="31">
        <f t="shared" si="13"/>
        <v>0</v>
      </c>
      <c r="BH5" s="33">
        <v>490</v>
      </c>
      <c r="BI5" s="30">
        <f t="shared" si="14"/>
        <v>970.2</v>
      </c>
      <c r="BJ5" s="4"/>
      <c r="BK5" s="4"/>
      <c r="BL5" s="4">
        <v>40</v>
      </c>
      <c r="BM5" s="4">
        <v>90</v>
      </c>
      <c r="BN5" s="4"/>
      <c r="BO5" s="31">
        <f t="shared" si="15"/>
        <v>1100.2</v>
      </c>
      <c r="BP5" s="33">
        <v>443</v>
      </c>
      <c r="BQ5" s="30">
        <f t="shared" si="16"/>
        <v>930.30000000000007</v>
      </c>
      <c r="BR5" s="4"/>
      <c r="BS5" s="4"/>
      <c r="BT5" s="4">
        <v>40</v>
      </c>
      <c r="BU5" s="4">
        <v>90</v>
      </c>
      <c r="BV5" s="4"/>
      <c r="BW5" s="31">
        <f t="shared" si="17"/>
        <v>1060.3000000000002</v>
      </c>
      <c r="BX5" s="29"/>
      <c r="BY5" s="30">
        <f t="shared" si="18"/>
        <v>0</v>
      </c>
      <c r="BZ5" s="4"/>
      <c r="CA5" s="4"/>
      <c r="CB5" s="4"/>
      <c r="CC5" s="4"/>
      <c r="CD5" s="32"/>
      <c r="CE5" s="31">
        <f t="shared" si="19"/>
        <v>0</v>
      </c>
      <c r="CF5" s="33"/>
      <c r="CG5" s="30">
        <f t="shared" si="20"/>
        <v>0</v>
      </c>
      <c r="CH5" s="4"/>
      <c r="CI5" s="4"/>
      <c r="CJ5" s="4"/>
      <c r="CK5" s="4"/>
      <c r="CL5" s="4"/>
      <c r="CM5" s="31">
        <f t="shared" si="21"/>
        <v>0</v>
      </c>
      <c r="CN5" s="61">
        <f t="shared" si="22"/>
        <v>1172.4360000000001</v>
      </c>
      <c r="CO5" s="77">
        <v>3</v>
      </c>
      <c r="CP5" s="29"/>
      <c r="CQ5" s="34">
        <f t="shared" si="37"/>
        <v>1332.6000000000001</v>
      </c>
      <c r="CR5" s="34">
        <f t="shared" si="38"/>
        <v>1266.2</v>
      </c>
      <c r="CS5" s="34">
        <f t="shared" si="23"/>
        <v>0</v>
      </c>
      <c r="CT5" s="34">
        <f t="shared" si="24"/>
        <v>0</v>
      </c>
      <c r="CU5" s="34">
        <f t="shared" si="25"/>
        <v>1086.24</v>
      </c>
      <c r="CV5" s="34">
        <f t="shared" si="26"/>
        <v>1076.94</v>
      </c>
      <c r="CW5" s="34">
        <f t="shared" si="27"/>
        <v>0</v>
      </c>
      <c r="CX5" s="34">
        <f t="shared" si="28"/>
        <v>1100.2</v>
      </c>
      <c r="CY5" s="34">
        <f t="shared" si="29"/>
        <v>1060.3000000000002</v>
      </c>
      <c r="CZ5" s="34">
        <f t="shared" si="30"/>
        <v>0</v>
      </c>
      <c r="DA5" s="34">
        <f t="shared" si="31"/>
        <v>0</v>
      </c>
      <c r="DB5" s="34"/>
      <c r="DC5" s="34">
        <f t="shared" si="32"/>
        <v>1332.6000000000001</v>
      </c>
      <c r="DD5" s="34">
        <f t="shared" si="33"/>
        <v>1266.2</v>
      </c>
      <c r="DE5" s="34">
        <f t="shared" si="34"/>
        <v>1100.2</v>
      </c>
      <c r="DF5" s="34">
        <f t="shared" si="35"/>
        <v>1086.24</v>
      </c>
      <c r="DG5" s="34">
        <f t="shared" si="36"/>
        <v>1076.94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20" t="s">
        <v>44</v>
      </c>
      <c r="B6" s="109">
        <v>1955</v>
      </c>
      <c r="C6" s="23" t="s">
        <v>33</v>
      </c>
      <c r="D6" s="33">
        <v>465</v>
      </c>
      <c r="E6" s="30">
        <f t="shared" si="0"/>
        <v>976.5</v>
      </c>
      <c r="F6" s="4"/>
      <c r="G6" s="4"/>
      <c r="H6" s="4">
        <v>30</v>
      </c>
      <c r="I6" s="4">
        <v>70</v>
      </c>
      <c r="J6" s="4"/>
      <c r="K6" s="31">
        <f t="shared" si="1"/>
        <v>1076.5</v>
      </c>
      <c r="L6" s="33">
        <v>483</v>
      </c>
      <c r="M6" s="30">
        <f t="shared" si="2"/>
        <v>1014.3000000000001</v>
      </c>
      <c r="N6" s="4"/>
      <c r="O6" s="4"/>
      <c r="P6" s="4"/>
      <c r="Q6" s="4">
        <v>130</v>
      </c>
      <c r="R6" s="4"/>
      <c r="S6" s="31">
        <f t="shared" si="3"/>
        <v>1144.3000000000002</v>
      </c>
      <c r="T6" s="29"/>
      <c r="U6" s="30">
        <f t="shared" si="4"/>
        <v>0</v>
      </c>
      <c r="V6" s="4"/>
      <c r="W6" s="4"/>
      <c r="X6" s="4"/>
      <c r="Y6" s="4"/>
      <c r="Z6" s="32"/>
      <c r="AA6" s="31">
        <f t="shared" si="5"/>
        <v>0</v>
      </c>
      <c r="AB6" s="29"/>
      <c r="AC6" s="30">
        <f t="shared" si="6"/>
        <v>0</v>
      </c>
      <c r="AD6" s="4"/>
      <c r="AE6" s="4"/>
      <c r="AF6" s="4"/>
      <c r="AG6" s="4"/>
      <c r="AH6" s="32"/>
      <c r="AI6" s="31">
        <f t="shared" si="7"/>
        <v>0</v>
      </c>
      <c r="AJ6" s="29"/>
      <c r="AK6" s="30">
        <f t="shared" si="8"/>
        <v>0</v>
      </c>
      <c r="AL6" s="4"/>
      <c r="AM6" s="4"/>
      <c r="AN6" s="4"/>
      <c r="AO6" s="4"/>
      <c r="AP6" s="32"/>
      <c r="AQ6" s="31">
        <f t="shared" si="9"/>
        <v>0</v>
      </c>
      <c r="AR6" s="4"/>
      <c r="AS6" s="30">
        <f t="shared" si="10"/>
        <v>0</v>
      </c>
      <c r="AT6" s="29"/>
      <c r="AU6" s="4"/>
      <c r="AV6" s="4"/>
      <c r="AW6" s="4"/>
      <c r="AX6" s="4"/>
      <c r="AY6" s="31">
        <f t="shared" si="11"/>
        <v>0</v>
      </c>
      <c r="AZ6" s="4">
        <v>457</v>
      </c>
      <c r="BA6" s="30">
        <f t="shared" si="12"/>
        <v>904.86</v>
      </c>
      <c r="BB6" s="29"/>
      <c r="BC6" s="4"/>
      <c r="BD6" s="4">
        <v>100</v>
      </c>
      <c r="BE6" s="4">
        <v>30</v>
      </c>
      <c r="BF6" s="4"/>
      <c r="BG6" s="31">
        <f t="shared" si="13"/>
        <v>1034.8600000000001</v>
      </c>
      <c r="BH6" s="33">
        <v>478</v>
      </c>
      <c r="BI6" s="30">
        <f t="shared" si="14"/>
        <v>946.43999999999994</v>
      </c>
      <c r="BJ6" s="4"/>
      <c r="BK6" s="4"/>
      <c r="BL6" s="4"/>
      <c r="BM6" s="4">
        <v>90</v>
      </c>
      <c r="BN6" s="4"/>
      <c r="BO6" s="31">
        <f t="shared" si="15"/>
        <v>1036.44</v>
      </c>
      <c r="BP6" s="33">
        <v>461</v>
      </c>
      <c r="BQ6" s="30">
        <f t="shared" si="16"/>
        <v>968.1</v>
      </c>
      <c r="BR6" s="4"/>
      <c r="BS6" s="4"/>
      <c r="BT6" s="4">
        <v>20</v>
      </c>
      <c r="BU6" s="4">
        <v>90</v>
      </c>
      <c r="BV6" s="4"/>
      <c r="BW6" s="31">
        <f t="shared" si="17"/>
        <v>1078.0999999999999</v>
      </c>
      <c r="BX6" s="29">
        <v>497</v>
      </c>
      <c r="BY6" s="30">
        <f t="shared" si="18"/>
        <v>1043.7</v>
      </c>
      <c r="BZ6" s="4"/>
      <c r="CA6" s="4"/>
      <c r="CB6" s="4"/>
      <c r="CC6" s="4">
        <v>160</v>
      </c>
      <c r="CD6" s="32"/>
      <c r="CE6" s="31">
        <f t="shared" si="19"/>
        <v>1203.7</v>
      </c>
      <c r="CF6" s="33">
        <v>474</v>
      </c>
      <c r="CG6" s="30">
        <f t="shared" si="20"/>
        <v>995.40000000000009</v>
      </c>
      <c r="CH6" s="4"/>
      <c r="CI6" s="4"/>
      <c r="CJ6" s="4">
        <v>100</v>
      </c>
      <c r="CK6" s="4">
        <v>40</v>
      </c>
      <c r="CL6" s="4"/>
      <c r="CM6" s="31">
        <f t="shared" si="21"/>
        <v>1135.4000000000001</v>
      </c>
      <c r="CN6" s="61">
        <f t="shared" si="22"/>
        <v>1127.5999999999999</v>
      </c>
      <c r="CO6" s="77">
        <v>4</v>
      </c>
      <c r="CP6" s="29"/>
      <c r="CQ6" s="34">
        <f t="shared" si="37"/>
        <v>1076.5</v>
      </c>
      <c r="CR6" s="34">
        <f t="shared" si="38"/>
        <v>1144.3000000000002</v>
      </c>
      <c r="CS6" s="34">
        <f t="shared" si="23"/>
        <v>0</v>
      </c>
      <c r="CT6" s="34">
        <f t="shared" si="24"/>
        <v>0</v>
      </c>
      <c r="CU6" s="34">
        <f t="shared" si="25"/>
        <v>0</v>
      </c>
      <c r="CV6" s="34">
        <f t="shared" si="26"/>
        <v>0</v>
      </c>
      <c r="CW6" s="34">
        <f t="shared" si="27"/>
        <v>1034.8600000000001</v>
      </c>
      <c r="CX6" s="34">
        <f t="shared" si="28"/>
        <v>1036.44</v>
      </c>
      <c r="CY6" s="34">
        <f t="shared" si="29"/>
        <v>1078.0999999999999</v>
      </c>
      <c r="CZ6" s="34">
        <f t="shared" si="30"/>
        <v>1203.7</v>
      </c>
      <c r="DA6" s="34">
        <f t="shared" si="31"/>
        <v>1135.4000000000001</v>
      </c>
      <c r="DB6" s="34"/>
      <c r="DC6" s="34">
        <f t="shared" si="32"/>
        <v>1203.7</v>
      </c>
      <c r="DD6" s="34">
        <f t="shared" si="33"/>
        <v>1144.3000000000002</v>
      </c>
      <c r="DE6" s="34">
        <f t="shared" si="34"/>
        <v>1135.4000000000001</v>
      </c>
      <c r="DF6" s="34">
        <f t="shared" si="35"/>
        <v>1078.0999999999999</v>
      </c>
      <c r="DG6" s="34">
        <f t="shared" si="36"/>
        <v>1076.5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20" t="s">
        <v>43</v>
      </c>
      <c r="B7" s="109">
        <v>1969</v>
      </c>
      <c r="C7" s="22" t="s">
        <v>91</v>
      </c>
      <c r="D7" s="33"/>
      <c r="E7" s="30">
        <f t="shared" si="0"/>
        <v>0</v>
      </c>
      <c r="F7" s="4"/>
      <c r="G7" s="4"/>
      <c r="H7" s="4"/>
      <c r="I7" s="4"/>
      <c r="J7" s="4"/>
      <c r="K7" s="31">
        <f t="shared" si="1"/>
        <v>0</v>
      </c>
      <c r="L7" s="33">
        <v>526</v>
      </c>
      <c r="M7" s="30">
        <f t="shared" si="2"/>
        <v>1104.6000000000001</v>
      </c>
      <c r="N7" s="4"/>
      <c r="O7" s="4"/>
      <c r="P7" s="4">
        <v>500</v>
      </c>
      <c r="Q7" s="4">
        <v>130</v>
      </c>
      <c r="R7" s="4"/>
      <c r="S7" s="31">
        <f t="shared" si="3"/>
        <v>1734.6000000000004</v>
      </c>
      <c r="T7" s="29"/>
      <c r="U7" s="30">
        <f t="shared" si="4"/>
        <v>0</v>
      </c>
      <c r="V7" s="4"/>
      <c r="W7" s="4"/>
      <c r="X7" s="4"/>
      <c r="Y7" s="4"/>
      <c r="Z7" s="32"/>
      <c r="AA7" s="31">
        <f t="shared" si="5"/>
        <v>0</v>
      </c>
      <c r="AB7" s="29">
        <v>509</v>
      </c>
      <c r="AC7" s="30">
        <f t="shared" si="6"/>
        <v>1007.8199999999999</v>
      </c>
      <c r="AD7" s="4"/>
      <c r="AE7" s="4"/>
      <c r="AF7" s="4">
        <v>200</v>
      </c>
      <c r="AG7" s="4">
        <v>20</v>
      </c>
      <c r="AH7" s="32"/>
      <c r="AI7" s="31">
        <f t="shared" si="7"/>
        <v>1227.82</v>
      </c>
      <c r="AJ7" s="29"/>
      <c r="AK7" s="30">
        <f t="shared" si="8"/>
        <v>0</v>
      </c>
      <c r="AL7" s="4"/>
      <c r="AM7" s="4"/>
      <c r="AN7" s="4"/>
      <c r="AO7" s="4"/>
      <c r="AP7" s="32"/>
      <c r="AQ7" s="31">
        <f t="shared" si="9"/>
        <v>0</v>
      </c>
      <c r="AR7" s="4">
        <v>482</v>
      </c>
      <c r="AS7" s="30">
        <f t="shared" si="10"/>
        <v>954.36</v>
      </c>
      <c r="AU7" s="4"/>
      <c r="AV7" s="4">
        <v>100</v>
      </c>
      <c r="AW7" s="4">
        <v>80</v>
      </c>
      <c r="AX7" s="4"/>
      <c r="AY7" s="31">
        <f t="shared" si="11"/>
        <v>1134.3600000000001</v>
      </c>
      <c r="AZ7" s="4">
        <v>508</v>
      </c>
      <c r="BA7" s="30">
        <f t="shared" si="12"/>
        <v>1005.84</v>
      </c>
      <c r="BC7" s="4"/>
      <c r="BD7" s="4">
        <v>200</v>
      </c>
      <c r="BE7" s="4">
        <v>30</v>
      </c>
      <c r="BF7" s="4"/>
      <c r="BG7" s="31">
        <f t="shared" si="13"/>
        <v>1235.8400000000001</v>
      </c>
      <c r="BH7" s="33"/>
      <c r="BI7" s="30">
        <f t="shared" si="14"/>
        <v>0</v>
      </c>
      <c r="BJ7" s="4"/>
      <c r="BK7" s="4"/>
      <c r="BL7" s="4"/>
      <c r="BM7" s="4"/>
      <c r="BN7" s="4"/>
      <c r="BO7" s="31">
        <f t="shared" si="15"/>
        <v>0</v>
      </c>
      <c r="BP7" s="33"/>
      <c r="BQ7" s="30">
        <f t="shared" si="16"/>
        <v>0</v>
      </c>
      <c r="BR7" s="4"/>
      <c r="BS7" s="4"/>
      <c r="BT7" s="4"/>
      <c r="BU7" s="4"/>
      <c r="BV7" s="4"/>
      <c r="BW7" s="31">
        <f t="shared" si="17"/>
        <v>0</v>
      </c>
      <c r="BX7" s="29"/>
      <c r="BY7" s="30">
        <f t="shared" si="18"/>
        <v>0</v>
      </c>
      <c r="BZ7" s="4"/>
      <c r="CA7" s="4"/>
      <c r="CB7" s="4"/>
      <c r="CC7" s="4"/>
      <c r="CD7" s="32"/>
      <c r="CE7" s="31">
        <f t="shared" si="19"/>
        <v>0</v>
      </c>
      <c r="CF7" s="33"/>
      <c r="CG7" s="30">
        <f t="shared" si="20"/>
        <v>0</v>
      </c>
      <c r="CH7" s="4"/>
      <c r="CI7" s="4"/>
      <c r="CJ7" s="4"/>
      <c r="CK7" s="4"/>
      <c r="CL7" s="4"/>
      <c r="CM7" s="31">
        <f t="shared" si="21"/>
        <v>0</v>
      </c>
      <c r="CN7" s="61">
        <f t="shared" si="22"/>
        <v>1066.5240000000001</v>
      </c>
      <c r="CO7" s="77">
        <v>5</v>
      </c>
      <c r="CP7" s="29"/>
      <c r="CQ7" s="34">
        <f t="shared" si="37"/>
        <v>0</v>
      </c>
      <c r="CR7" s="34">
        <f t="shared" si="38"/>
        <v>1734.6000000000004</v>
      </c>
      <c r="CS7" s="34">
        <f t="shared" si="23"/>
        <v>0</v>
      </c>
      <c r="CT7" s="34">
        <f t="shared" si="24"/>
        <v>1227.82</v>
      </c>
      <c r="CU7" s="34">
        <f t="shared" si="25"/>
        <v>0</v>
      </c>
      <c r="CV7" s="34">
        <f t="shared" si="26"/>
        <v>1134.3600000000001</v>
      </c>
      <c r="CW7" s="34">
        <f t="shared" si="27"/>
        <v>1235.8400000000001</v>
      </c>
      <c r="CX7" s="34">
        <f t="shared" si="28"/>
        <v>0</v>
      </c>
      <c r="CY7" s="34">
        <f t="shared" si="29"/>
        <v>0</v>
      </c>
      <c r="CZ7" s="34">
        <f t="shared" si="30"/>
        <v>0</v>
      </c>
      <c r="DA7" s="34">
        <f t="shared" si="31"/>
        <v>0</v>
      </c>
      <c r="DB7" s="34"/>
      <c r="DC7" s="34">
        <f t="shared" si="32"/>
        <v>1734.6000000000004</v>
      </c>
      <c r="DD7" s="34">
        <f t="shared" si="33"/>
        <v>1235.8400000000001</v>
      </c>
      <c r="DE7" s="34">
        <f t="shared" si="34"/>
        <v>1227.82</v>
      </c>
      <c r="DF7" s="34">
        <f t="shared" si="35"/>
        <v>1134.3600000000001</v>
      </c>
      <c r="DG7" s="34">
        <f t="shared" si="36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20" t="s">
        <v>70</v>
      </c>
      <c r="B8" s="109">
        <v>1989</v>
      </c>
      <c r="C8" s="23" t="s">
        <v>33</v>
      </c>
      <c r="D8" s="33"/>
      <c r="E8" s="30">
        <f t="shared" si="0"/>
        <v>0</v>
      </c>
      <c r="F8" s="4"/>
      <c r="G8" s="4"/>
      <c r="H8" s="4"/>
      <c r="I8" s="4"/>
      <c r="J8" s="4"/>
      <c r="K8" s="31">
        <f t="shared" si="1"/>
        <v>0</v>
      </c>
      <c r="L8" s="33">
        <v>482</v>
      </c>
      <c r="M8" s="30">
        <f t="shared" si="2"/>
        <v>1012.2</v>
      </c>
      <c r="N8" s="4"/>
      <c r="O8" s="4"/>
      <c r="P8" s="4">
        <v>50</v>
      </c>
      <c r="Q8" s="4">
        <v>130</v>
      </c>
      <c r="R8" s="4"/>
      <c r="S8" s="31">
        <f t="shared" si="3"/>
        <v>1192.2</v>
      </c>
      <c r="T8" s="29"/>
      <c r="U8" s="30">
        <f t="shared" si="4"/>
        <v>0</v>
      </c>
      <c r="V8" s="4"/>
      <c r="W8" s="4"/>
      <c r="X8" s="4"/>
      <c r="Y8" s="4"/>
      <c r="Z8" s="32"/>
      <c r="AA8" s="31">
        <f t="shared" si="5"/>
        <v>0</v>
      </c>
      <c r="AB8" s="29"/>
      <c r="AC8" s="30">
        <f t="shared" si="6"/>
        <v>0</v>
      </c>
      <c r="AD8" s="4"/>
      <c r="AE8" s="4"/>
      <c r="AF8" s="4"/>
      <c r="AG8" s="4"/>
      <c r="AH8" s="32"/>
      <c r="AI8" s="31">
        <f t="shared" si="7"/>
        <v>0</v>
      </c>
      <c r="AJ8" s="29">
        <v>447</v>
      </c>
      <c r="AK8" s="30">
        <f t="shared" si="8"/>
        <v>885.06</v>
      </c>
      <c r="AL8" s="4"/>
      <c r="AM8" s="4"/>
      <c r="AN8" s="4">
        <v>100</v>
      </c>
      <c r="AO8" s="4">
        <v>40</v>
      </c>
      <c r="AP8" s="32"/>
      <c r="AQ8" s="31">
        <f t="shared" si="9"/>
        <v>1025.06</v>
      </c>
      <c r="AR8" s="4">
        <v>442</v>
      </c>
      <c r="AS8" s="30">
        <f t="shared" si="10"/>
        <v>875.16</v>
      </c>
      <c r="AT8" s="29"/>
      <c r="AU8" s="4"/>
      <c r="AV8" s="4">
        <v>40</v>
      </c>
      <c r="AW8" s="4">
        <v>80</v>
      </c>
      <c r="AX8" s="4"/>
      <c r="AY8" s="31">
        <f t="shared" si="11"/>
        <v>995.15999999999985</v>
      </c>
      <c r="AZ8" s="4"/>
      <c r="BA8" s="30">
        <f t="shared" si="12"/>
        <v>0</v>
      </c>
      <c r="BB8" s="29"/>
      <c r="BC8" s="4"/>
      <c r="BD8" s="4"/>
      <c r="BE8" s="4"/>
      <c r="BF8" s="4"/>
      <c r="BG8" s="31">
        <f t="shared" si="13"/>
        <v>0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33"/>
      <c r="BQ8" s="30">
        <f t="shared" si="16"/>
        <v>0</v>
      </c>
      <c r="BR8" s="4"/>
      <c r="BS8" s="4"/>
      <c r="BT8" s="4"/>
      <c r="BU8" s="4"/>
      <c r="BV8" s="4"/>
      <c r="BW8" s="31">
        <f t="shared" si="17"/>
        <v>0</v>
      </c>
      <c r="BX8" s="29"/>
      <c r="BY8" s="30">
        <f t="shared" si="18"/>
        <v>0</v>
      </c>
      <c r="BZ8" s="4"/>
      <c r="CA8" s="4"/>
      <c r="CB8" s="4"/>
      <c r="CC8" s="4"/>
      <c r="CD8" s="32"/>
      <c r="CE8" s="31">
        <f t="shared" si="19"/>
        <v>0</v>
      </c>
      <c r="CF8" s="33">
        <v>495</v>
      </c>
      <c r="CG8" s="30">
        <f t="shared" si="20"/>
        <v>1039.5</v>
      </c>
      <c r="CH8" s="4"/>
      <c r="CI8" s="4"/>
      <c r="CJ8" s="4">
        <v>200</v>
      </c>
      <c r="CK8" s="4">
        <v>40</v>
      </c>
      <c r="CL8" s="4"/>
      <c r="CM8" s="31">
        <f t="shared" si="21"/>
        <v>1279.5</v>
      </c>
      <c r="CN8" s="61">
        <f t="shared" si="22"/>
        <v>898.38400000000001</v>
      </c>
      <c r="CO8" s="77">
        <v>6</v>
      </c>
      <c r="CP8" s="29"/>
      <c r="CQ8" s="34">
        <f t="shared" si="37"/>
        <v>0</v>
      </c>
      <c r="CR8" s="34">
        <f t="shared" si="38"/>
        <v>1192.2</v>
      </c>
      <c r="CS8" s="34">
        <f t="shared" si="23"/>
        <v>0</v>
      </c>
      <c r="CT8" s="34">
        <f t="shared" si="24"/>
        <v>0</v>
      </c>
      <c r="CU8" s="34">
        <f t="shared" si="25"/>
        <v>1025.06</v>
      </c>
      <c r="CV8" s="34">
        <f t="shared" si="26"/>
        <v>995.15999999999985</v>
      </c>
      <c r="CW8" s="34">
        <f t="shared" si="27"/>
        <v>0</v>
      </c>
      <c r="CX8" s="34">
        <f t="shared" si="28"/>
        <v>0</v>
      </c>
      <c r="CY8" s="34">
        <f t="shared" si="29"/>
        <v>0</v>
      </c>
      <c r="CZ8" s="34">
        <f t="shared" si="30"/>
        <v>0</v>
      </c>
      <c r="DA8" s="34">
        <f t="shared" si="31"/>
        <v>1279.5</v>
      </c>
      <c r="DB8" s="34"/>
      <c r="DC8" s="34">
        <f t="shared" si="32"/>
        <v>1279.5</v>
      </c>
      <c r="DD8" s="34">
        <f t="shared" si="33"/>
        <v>1192.2</v>
      </c>
      <c r="DE8" s="34">
        <f t="shared" si="34"/>
        <v>1025.06</v>
      </c>
      <c r="DF8" s="34">
        <f t="shared" si="35"/>
        <v>995.15999999999985</v>
      </c>
      <c r="DG8" s="34">
        <f t="shared" si="36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20" t="s">
        <v>131</v>
      </c>
      <c r="B9" s="109">
        <v>1988</v>
      </c>
      <c r="C9" s="23" t="s">
        <v>61</v>
      </c>
      <c r="D9" s="33"/>
      <c r="E9" s="30">
        <f t="shared" si="0"/>
        <v>0</v>
      </c>
      <c r="F9" s="4"/>
      <c r="G9" s="4"/>
      <c r="H9" s="4"/>
      <c r="I9" s="4"/>
      <c r="J9" s="4"/>
      <c r="K9" s="31">
        <f t="shared" si="1"/>
        <v>0</v>
      </c>
      <c r="L9" s="33"/>
      <c r="M9" s="30">
        <f t="shared" si="2"/>
        <v>0</v>
      </c>
      <c r="N9" s="4"/>
      <c r="O9" s="4"/>
      <c r="P9" s="4"/>
      <c r="Q9" s="4"/>
      <c r="R9" s="4"/>
      <c r="S9" s="31">
        <f t="shared" si="3"/>
        <v>0</v>
      </c>
      <c r="T9" s="29"/>
      <c r="U9" s="30">
        <f t="shared" si="4"/>
        <v>0</v>
      </c>
      <c r="V9" s="4"/>
      <c r="W9" s="4"/>
      <c r="X9" s="4"/>
      <c r="Y9" s="4"/>
      <c r="Z9" s="32"/>
      <c r="AA9" s="31">
        <f t="shared" si="5"/>
        <v>0</v>
      </c>
      <c r="AB9" s="29"/>
      <c r="AC9" s="30">
        <f t="shared" si="6"/>
        <v>0</v>
      </c>
      <c r="AD9" s="4"/>
      <c r="AE9" s="4"/>
      <c r="AF9" s="4"/>
      <c r="AG9" s="4"/>
      <c r="AH9" s="32"/>
      <c r="AI9" s="31">
        <f t="shared" si="7"/>
        <v>0</v>
      </c>
      <c r="AJ9" s="29"/>
      <c r="AK9" s="30">
        <f t="shared" si="8"/>
        <v>0</v>
      </c>
      <c r="AL9" s="4"/>
      <c r="AM9" s="4"/>
      <c r="AN9" s="4"/>
      <c r="AO9" s="4"/>
      <c r="AP9" s="32"/>
      <c r="AQ9" s="31">
        <f t="shared" si="9"/>
        <v>0</v>
      </c>
      <c r="AR9" s="4">
        <v>517</v>
      </c>
      <c r="AS9" s="30">
        <f t="shared" si="10"/>
        <v>1023.66</v>
      </c>
      <c r="AT9" s="29"/>
      <c r="AU9" s="4"/>
      <c r="AV9" s="4">
        <v>500</v>
      </c>
      <c r="AW9" s="4">
        <v>80</v>
      </c>
      <c r="AX9" s="4"/>
      <c r="AY9" s="31">
        <f t="shared" si="11"/>
        <v>1603.6599999999999</v>
      </c>
      <c r="AZ9" s="4"/>
      <c r="BA9" s="30">
        <f t="shared" si="12"/>
        <v>0</v>
      </c>
      <c r="BB9" s="29"/>
      <c r="BC9" s="4"/>
      <c r="BD9" s="4"/>
      <c r="BE9" s="4"/>
      <c r="BF9" s="4"/>
      <c r="BG9" s="31">
        <f t="shared" si="13"/>
        <v>0</v>
      </c>
      <c r="BH9" s="33">
        <v>584</v>
      </c>
      <c r="BI9" s="30">
        <f t="shared" si="14"/>
        <v>1156.32</v>
      </c>
      <c r="BJ9" s="4"/>
      <c r="BK9" s="4"/>
      <c r="BL9" s="4">
        <v>200</v>
      </c>
      <c r="BM9" s="4">
        <v>90</v>
      </c>
      <c r="BN9" s="4"/>
      <c r="BO9" s="31">
        <f t="shared" si="15"/>
        <v>1446.32</v>
      </c>
      <c r="BP9" s="33">
        <v>523</v>
      </c>
      <c r="BQ9" s="30">
        <f t="shared" si="16"/>
        <v>1098.3</v>
      </c>
      <c r="BR9" s="4"/>
      <c r="BS9" s="4"/>
      <c r="BT9" s="4">
        <v>30</v>
      </c>
      <c r="BU9" s="4">
        <v>90</v>
      </c>
      <c r="BV9" s="4"/>
      <c r="BW9" s="31">
        <f t="shared" si="17"/>
        <v>1218.3</v>
      </c>
      <c r="BX9" s="29"/>
      <c r="BY9" s="30">
        <f t="shared" si="18"/>
        <v>0</v>
      </c>
      <c r="BZ9" s="4"/>
      <c r="CA9" s="4"/>
      <c r="CB9" s="4"/>
      <c r="CC9" s="4"/>
      <c r="CD9" s="32"/>
      <c r="CE9" s="31">
        <f t="shared" si="19"/>
        <v>0</v>
      </c>
      <c r="CF9" s="33"/>
      <c r="CG9" s="30">
        <f t="shared" si="20"/>
        <v>0</v>
      </c>
      <c r="CH9" s="4"/>
      <c r="CI9" s="4"/>
      <c r="CJ9" s="4"/>
      <c r="CK9" s="4"/>
      <c r="CL9" s="4"/>
      <c r="CM9" s="31">
        <f t="shared" si="21"/>
        <v>0</v>
      </c>
      <c r="CN9" s="61">
        <f t="shared" si="22"/>
        <v>853.65599999999995</v>
      </c>
      <c r="CO9" s="77">
        <v>7</v>
      </c>
      <c r="CP9" s="29"/>
      <c r="CQ9" s="34">
        <f t="shared" si="37"/>
        <v>0</v>
      </c>
      <c r="CR9" s="34">
        <f t="shared" si="38"/>
        <v>0</v>
      </c>
      <c r="CS9" s="34">
        <f t="shared" si="23"/>
        <v>0</v>
      </c>
      <c r="CT9" s="34">
        <f t="shared" si="24"/>
        <v>0</v>
      </c>
      <c r="CU9" s="34">
        <f t="shared" si="25"/>
        <v>0</v>
      </c>
      <c r="CV9" s="34">
        <f t="shared" si="26"/>
        <v>1603.6599999999999</v>
      </c>
      <c r="CW9" s="34">
        <f t="shared" si="27"/>
        <v>0</v>
      </c>
      <c r="CX9" s="34">
        <f t="shared" si="28"/>
        <v>1446.32</v>
      </c>
      <c r="CY9" s="34">
        <f t="shared" si="29"/>
        <v>1218.3</v>
      </c>
      <c r="CZ9" s="34">
        <f t="shared" si="30"/>
        <v>0</v>
      </c>
      <c r="DA9" s="34">
        <f t="shared" si="31"/>
        <v>0</v>
      </c>
      <c r="DB9" s="34"/>
      <c r="DC9" s="34">
        <f t="shared" si="32"/>
        <v>1603.6599999999999</v>
      </c>
      <c r="DD9" s="34">
        <f t="shared" si="33"/>
        <v>1446.32</v>
      </c>
      <c r="DE9" s="34">
        <f t="shared" si="34"/>
        <v>1218.3</v>
      </c>
      <c r="DF9" s="34">
        <f t="shared" si="35"/>
        <v>0</v>
      </c>
      <c r="DG9" s="34">
        <f t="shared" si="36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20" t="s">
        <v>144</v>
      </c>
      <c r="B10" s="109">
        <v>1987</v>
      </c>
      <c r="C10" s="23" t="s">
        <v>33</v>
      </c>
      <c r="D10" s="33"/>
      <c r="E10" s="30">
        <f t="shared" si="0"/>
        <v>0</v>
      </c>
      <c r="F10" s="4"/>
      <c r="G10" s="4"/>
      <c r="H10" s="4"/>
      <c r="I10" s="4"/>
      <c r="J10" s="4"/>
      <c r="K10" s="31">
        <f t="shared" si="1"/>
        <v>0</v>
      </c>
      <c r="L10" s="33"/>
      <c r="M10" s="30">
        <f t="shared" si="2"/>
        <v>0</v>
      </c>
      <c r="N10" s="4"/>
      <c r="O10" s="4"/>
      <c r="P10" s="4"/>
      <c r="Q10" s="4"/>
      <c r="R10" s="4"/>
      <c r="S10" s="31">
        <f t="shared" si="3"/>
        <v>0</v>
      </c>
      <c r="T10" s="29"/>
      <c r="U10" s="30">
        <f t="shared" si="4"/>
        <v>0</v>
      </c>
      <c r="V10" s="4"/>
      <c r="W10" s="4"/>
      <c r="X10" s="4"/>
      <c r="Y10" s="4"/>
      <c r="Z10" s="32"/>
      <c r="AA10" s="31">
        <f t="shared" si="5"/>
        <v>0</v>
      </c>
      <c r="AB10" s="29"/>
      <c r="AC10" s="30">
        <f t="shared" si="6"/>
        <v>0</v>
      </c>
      <c r="AD10" s="4"/>
      <c r="AE10" s="4"/>
      <c r="AF10" s="4"/>
      <c r="AG10" s="4"/>
      <c r="AH10" s="32"/>
      <c r="AI10" s="31">
        <f t="shared" si="7"/>
        <v>0</v>
      </c>
      <c r="AJ10" s="29"/>
      <c r="AK10" s="30">
        <f t="shared" si="8"/>
        <v>0</v>
      </c>
      <c r="AL10" s="4"/>
      <c r="AM10" s="4"/>
      <c r="AN10" s="4"/>
      <c r="AO10" s="4"/>
      <c r="AP10" s="32"/>
      <c r="AQ10" s="31">
        <f t="shared" si="9"/>
        <v>0</v>
      </c>
      <c r="AR10" s="4"/>
      <c r="AS10" s="30">
        <f t="shared" si="10"/>
        <v>0</v>
      </c>
      <c r="AT10" s="29"/>
      <c r="AU10" s="4"/>
      <c r="AV10" s="4"/>
      <c r="AW10" s="4"/>
      <c r="AX10" s="4"/>
      <c r="AY10" s="31">
        <f t="shared" si="11"/>
        <v>0</v>
      </c>
      <c r="AZ10" s="4"/>
      <c r="BA10" s="30">
        <f t="shared" si="12"/>
        <v>0</v>
      </c>
      <c r="BB10" s="29"/>
      <c r="BC10" s="4"/>
      <c r="BD10" s="4"/>
      <c r="BE10" s="4"/>
      <c r="BF10" s="4"/>
      <c r="BG10" s="31">
        <f t="shared" si="13"/>
        <v>0</v>
      </c>
      <c r="BH10" s="33">
        <v>463</v>
      </c>
      <c r="BI10" s="30">
        <f t="shared" si="14"/>
        <v>916.74</v>
      </c>
      <c r="BJ10" s="4"/>
      <c r="BK10" s="4"/>
      <c r="BL10" s="4">
        <v>10</v>
      </c>
      <c r="BM10" s="4">
        <v>90</v>
      </c>
      <c r="BN10" s="4"/>
      <c r="BO10" s="31">
        <f t="shared" si="15"/>
        <v>1016.74</v>
      </c>
      <c r="BP10" s="33">
        <v>434</v>
      </c>
      <c r="BQ10" s="30">
        <f t="shared" si="16"/>
        <v>911.40000000000009</v>
      </c>
      <c r="BR10" s="4"/>
      <c r="BS10" s="4"/>
      <c r="BT10" s="4">
        <v>10</v>
      </c>
      <c r="BU10" s="4">
        <v>90</v>
      </c>
      <c r="BV10" s="4"/>
      <c r="BW10" s="31">
        <f t="shared" si="17"/>
        <v>1011.4000000000001</v>
      </c>
      <c r="BX10" s="29">
        <v>419</v>
      </c>
      <c r="BY10" s="30">
        <f t="shared" si="18"/>
        <v>879.90000000000009</v>
      </c>
      <c r="BZ10" s="4"/>
      <c r="CA10" s="4"/>
      <c r="CB10" s="4"/>
      <c r="CC10" s="4">
        <v>160</v>
      </c>
      <c r="CD10" s="32"/>
      <c r="CE10" s="31">
        <f t="shared" si="19"/>
        <v>1039.9000000000001</v>
      </c>
      <c r="CF10" s="33"/>
      <c r="CG10" s="30">
        <f t="shared" si="20"/>
        <v>0</v>
      </c>
      <c r="CH10" s="4"/>
      <c r="CI10" s="4"/>
      <c r="CJ10" s="4"/>
      <c r="CK10" s="4"/>
      <c r="CL10" s="4"/>
      <c r="CM10" s="31">
        <f t="shared" si="21"/>
        <v>0</v>
      </c>
      <c r="CN10" s="61">
        <f t="shared" si="22"/>
        <v>613.60800000000006</v>
      </c>
      <c r="CO10" s="77">
        <v>8</v>
      </c>
      <c r="CP10" s="29"/>
      <c r="CQ10" s="34">
        <f t="shared" si="37"/>
        <v>0</v>
      </c>
      <c r="CR10" s="34">
        <f t="shared" si="38"/>
        <v>0</v>
      </c>
      <c r="CS10" s="34">
        <f t="shared" si="23"/>
        <v>0</v>
      </c>
      <c r="CT10" s="34">
        <f t="shared" si="24"/>
        <v>0</v>
      </c>
      <c r="CU10" s="34">
        <f t="shared" si="25"/>
        <v>0</v>
      </c>
      <c r="CV10" s="34">
        <f t="shared" si="26"/>
        <v>0</v>
      </c>
      <c r="CW10" s="34">
        <f t="shared" si="27"/>
        <v>0</v>
      </c>
      <c r="CX10" s="34">
        <f t="shared" si="28"/>
        <v>1016.74</v>
      </c>
      <c r="CY10" s="34">
        <f t="shared" si="29"/>
        <v>1011.4000000000001</v>
      </c>
      <c r="CZ10" s="34">
        <f t="shared" si="30"/>
        <v>1039.9000000000001</v>
      </c>
      <c r="DA10" s="34">
        <f t="shared" si="31"/>
        <v>0</v>
      </c>
      <c r="DB10" s="34"/>
      <c r="DC10" s="34">
        <f t="shared" si="32"/>
        <v>1039.9000000000001</v>
      </c>
      <c r="DD10" s="34">
        <f t="shared" si="33"/>
        <v>1016.74</v>
      </c>
      <c r="DE10" s="34">
        <f t="shared" si="34"/>
        <v>1011.4000000000001</v>
      </c>
      <c r="DF10" s="34">
        <f t="shared" si="35"/>
        <v>0</v>
      </c>
      <c r="DG10" s="34">
        <f t="shared" si="36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20" t="s">
        <v>87</v>
      </c>
      <c r="B11" s="109">
        <v>1998</v>
      </c>
      <c r="C11" s="23" t="s">
        <v>137</v>
      </c>
      <c r="D11" s="33">
        <v>502</v>
      </c>
      <c r="E11" s="30">
        <f t="shared" si="0"/>
        <v>1054.2</v>
      </c>
      <c r="F11" s="4"/>
      <c r="G11" s="4"/>
      <c r="H11" s="4">
        <v>40</v>
      </c>
      <c r="I11" s="4">
        <v>70</v>
      </c>
      <c r="J11" s="4"/>
      <c r="K11" s="31">
        <f t="shared" si="1"/>
        <v>1164.2</v>
      </c>
      <c r="L11" s="33">
        <v>503</v>
      </c>
      <c r="M11" s="30">
        <f t="shared" si="2"/>
        <v>1056.3</v>
      </c>
      <c r="N11" s="4"/>
      <c r="O11" s="4"/>
      <c r="P11" s="4">
        <v>300</v>
      </c>
      <c r="Q11" s="4">
        <v>130</v>
      </c>
      <c r="R11" s="4"/>
      <c r="S11" s="31">
        <f t="shared" si="3"/>
        <v>1486.3</v>
      </c>
      <c r="T11" s="29"/>
      <c r="U11" s="30">
        <f t="shared" si="4"/>
        <v>0</v>
      </c>
      <c r="V11" s="4"/>
      <c r="W11" s="4"/>
      <c r="X11" s="4"/>
      <c r="Y11" s="4"/>
      <c r="Z11" s="32"/>
      <c r="AA11" s="31">
        <f t="shared" si="5"/>
        <v>0</v>
      </c>
      <c r="AB11" s="29"/>
      <c r="AC11" s="30">
        <f t="shared" si="6"/>
        <v>0</v>
      </c>
      <c r="AD11" s="4"/>
      <c r="AE11" s="4"/>
      <c r="AF11" s="4"/>
      <c r="AG11" s="4"/>
      <c r="AH11" s="32"/>
      <c r="AI11" s="31">
        <f t="shared" si="7"/>
        <v>0</v>
      </c>
      <c r="AJ11" s="29"/>
      <c r="AK11" s="30">
        <f t="shared" si="8"/>
        <v>0</v>
      </c>
      <c r="AL11" s="4"/>
      <c r="AM11" s="4"/>
      <c r="AN11" s="4"/>
      <c r="AO11" s="4"/>
      <c r="AP11" s="32"/>
      <c r="AQ11" s="31">
        <f t="shared" si="9"/>
        <v>0</v>
      </c>
      <c r="AR11" s="4"/>
      <c r="AS11" s="30">
        <f t="shared" si="10"/>
        <v>0</v>
      </c>
      <c r="AT11" s="29"/>
      <c r="AU11" s="4"/>
      <c r="AV11" s="4"/>
      <c r="AW11" s="4"/>
      <c r="AX11" s="4"/>
      <c r="AY11" s="31">
        <f t="shared" si="11"/>
        <v>0</v>
      </c>
      <c r="AZ11" s="4"/>
      <c r="BA11" s="30">
        <f t="shared" si="12"/>
        <v>0</v>
      </c>
      <c r="BB11" s="29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33"/>
      <c r="BQ11" s="30">
        <f t="shared" si="16"/>
        <v>0</v>
      </c>
      <c r="BR11" s="4"/>
      <c r="BS11" s="4"/>
      <c r="BT11" s="4"/>
      <c r="BU11" s="4"/>
      <c r="BV11" s="4"/>
      <c r="BW11" s="31">
        <f t="shared" si="17"/>
        <v>0</v>
      </c>
      <c r="BX11" s="29"/>
      <c r="BY11" s="30">
        <f t="shared" si="18"/>
        <v>0</v>
      </c>
      <c r="BZ11" s="4"/>
      <c r="CA11" s="4"/>
      <c r="CB11" s="4"/>
      <c r="CC11" s="4"/>
      <c r="CD11" s="32"/>
      <c r="CE11" s="31">
        <f t="shared" si="19"/>
        <v>0</v>
      </c>
      <c r="CF11" s="33"/>
      <c r="CG11" s="30">
        <f t="shared" si="20"/>
        <v>0</v>
      </c>
      <c r="CH11" s="4"/>
      <c r="CI11" s="4"/>
      <c r="CJ11" s="4"/>
      <c r="CK11" s="4"/>
      <c r="CL11" s="4"/>
      <c r="CM11" s="31">
        <f t="shared" si="21"/>
        <v>0</v>
      </c>
      <c r="CN11" s="61">
        <f t="shared" si="22"/>
        <v>530.1</v>
      </c>
      <c r="CO11" s="77">
        <v>9</v>
      </c>
      <c r="CP11" s="29"/>
      <c r="CQ11" s="34">
        <f t="shared" si="37"/>
        <v>1164.2</v>
      </c>
      <c r="CR11" s="34">
        <f t="shared" si="38"/>
        <v>1486.3</v>
      </c>
      <c r="CS11" s="34">
        <f t="shared" si="23"/>
        <v>0</v>
      </c>
      <c r="CT11" s="34">
        <f t="shared" si="24"/>
        <v>0</v>
      </c>
      <c r="CU11" s="34">
        <f t="shared" si="25"/>
        <v>0</v>
      </c>
      <c r="CV11" s="34">
        <f t="shared" si="26"/>
        <v>0</v>
      </c>
      <c r="CW11" s="34">
        <f t="shared" si="27"/>
        <v>0</v>
      </c>
      <c r="CX11" s="34">
        <f t="shared" si="28"/>
        <v>0</v>
      </c>
      <c r="CY11" s="34">
        <f t="shared" si="29"/>
        <v>0</v>
      </c>
      <c r="CZ11" s="34">
        <f t="shared" si="30"/>
        <v>0</v>
      </c>
      <c r="DA11" s="34">
        <f t="shared" si="31"/>
        <v>0</v>
      </c>
      <c r="DB11" s="34"/>
      <c r="DC11" s="34">
        <f t="shared" si="32"/>
        <v>1486.3</v>
      </c>
      <c r="DD11" s="34">
        <f t="shared" si="33"/>
        <v>1164.2</v>
      </c>
      <c r="DE11" s="34">
        <f t="shared" si="34"/>
        <v>0</v>
      </c>
      <c r="DF11" s="34">
        <f t="shared" si="35"/>
        <v>0</v>
      </c>
      <c r="DG11" s="34">
        <f t="shared" si="36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20" t="s">
        <v>181</v>
      </c>
      <c r="B12" s="109">
        <v>2002</v>
      </c>
      <c r="C12" s="23" t="s">
        <v>129</v>
      </c>
      <c r="D12" s="33"/>
      <c r="E12" s="30">
        <f t="shared" si="0"/>
        <v>0</v>
      </c>
      <c r="F12" s="4"/>
      <c r="G12" s="4"/>
      <c r="H12" s="4"/>
      <c r="I12" s="4"/>
      <c r="J12" s="4"/>
      <c r="K12" s="31">
        <f t="shared" si="1"/>
        <v>0</v>
      </c>
      <c r="L12" s="33"/>
      <c r="M12" s="30">
        <f t="shared" si="2"/>
        <v>0</v>
      </c>
      <c r="N12" s="4"/>
      <c r="O12" s="4"/>
      <c r="P12" s="4"/>
      <c r="Q12" s="4"/>
      <c r="R12" s="4"/>
      <c r="S12" s="31">
        <f t="shared" si="3"/>
        <v>0</v>
      </c>
      <c r="T12" s="29"/>
      <c r="U12" s="30">
        <f t="shared" si="4"/>
        <v>0</v>
      </c>
      <c r="V12" s="4"/>
      <c r="W12" s="4"/>
      <c r="X12" s="4"/>
      <c r="Y12" s="4"/>
      <c r="Z12" s="32"/>
      <c r="AA12" s="31">
        <f t="shared" si="5"/>
        <v>0</v>
      </c>
      <c r="AB12" s="29"/>
      <c r="AC12" s="30">
        <f t="shared" si="6"/>
        <v>0</v>
      </c>
      <c r="AD12" s="4"/>
      <c r="AE12" s="4"/>
      <c r="AF12" s="4"/>
      <c r="AG12" s="4"/>
      <c r="AH12" s="32"/>
      <c r="AI12" s="31">
        <f t="shared" si="7"/>
        <v>0</v>
      </c>
      <c r="AJ12" s="29"/>
      <c r="AK12" s="30">
        <f t="shared" si="8"/>
        <v>0</v>
      </c>
      <c r="AL12" s="4"/>
      <c r="AM12" s="4"/>
      <c r="AN12" s="4"/>
      <c r="AO12" s="4"/>
      <c r="AP12" s="32"/>
      <c r="AQ12" s="31">
        <f t="shared" si="9"/>
        <v>0</v>
      </c>
      <c r="AR12" s="4">
        <v>484</v>
      </c>
      <c r="AS12" s="30">
        <f t="shared" si="10"/>
        <v>958.31999999999994</v>
      </c>
      <c r="AT12" s="29"/>
      <c r="AU12" s="4"/>
      <c r="AV12" s="4">
        <v>300</v>
      </c>
      <c r="AW12" s="4">
        <v>80</v>
      </c>
      <c r="AX12" s="4"/>
      <c r="AY12" s="31">
        <f t="shared" si="11"/>
        <v>1338.32</v>
      </c>
      <c r="AZ12" s="4"/>
      <c r="BA12" s="30">
        <f t="shared" si="12"/>
        <v>0</v>
      </c>
      <c r="BB12" s="29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33"/>
      <c r="BQ12" s="30">
        <f t="shared" si="16"/>
        <v>0</v>
      </c>
      <c r="BR12" s="4"/>
      <c r="BS12" s="4"/>
      <c r="BT12" s="4"/>
      <c r="BU12" s="4"/>
      <c r="BV12" s="4"/>
      <c r="BW12" s="31">
        <f t="shared" si="17"/>
        <v>0</v>
      </c>
      <c r="BX12" s="29">
        <v>498</v>
      </c>
      <c r="BY12" s="30">
        <f t="shared" si="18"/>
        <v>1045.8</v>
      </c>
      <c r="BZ12" s="4"/>
      <c r="CA12" s="4"/>
      <c r="CB12" s="4"/>
      <c r="CC12" s="4">
        <v>160</v>
      </c>
      <c r="CD12" s="32"/>
      <c r="CE12" s="31">
        <f t="shared" si="19"/>
        <v>1205.8</v>
      </c>
      <c r="CF12" s="33"/>
      <c r="CG12" s="30">
        <f t="shared" si="20"/>
        <v>0</v>
      </c>
      <c r="CH12" s="4"/>
      <c r="CI12" s="4"/>
      <c r="CJ12" s="4"/>
      <c r="CK12" s="4"/>
      <c r="CL12" s="4"/>
      <c r="CM12" s="31">
        <f t="shared" si="21"/>
        <v>0</v>
      </c>
      <c r="CN12" s="61">
        <f t="shared" si="22"/>
        <v>508.82399999999996</v>
      </c>
      <c r="CO12" s="77">
        <v>10</v>
      </c>
      <c r="CP12" s="29"/>
      <c r="CQ12" s="34">
        <f t="shared" si="37"/>
        <v>0</v>
      </c>
      <c r="CR12" s="34">
        <f t="shared" si="38"/>
        <v>0</v>
      </c>
      <c r="CS12" s="34">
        <f t="shared" si="23"/>
        <v>0</v>
      </c>
      <c r="CT12" s="34">
        <f t="shared" si="24"/>
        <v>0</v>
      </c>
      <c r="CU12" s="34">
        <f t="shared" si="25"/>
        <v>0</v>
      </c>
      <c r="CV12" s="34">
        <f t="shared" si="26"/>
        <v>1338.32</v>
      </c>
      <c r="CW12" s="34">
        <f t="shared" si="27"/>
        <v>0</v>
      </c>
      <c r="CX12" s="34">
        <f t="shared" si="28"/>
        <v>0</v>
      </c>
      <c r="CY12" s="34">
        <f t="shared" si="29"/>
        <v>0</v>
      </c>
      <c r="CZ12" s="34">
        <f t="shared" si="30"/>
        <v>1205.8</v>
      </c>
      <c r="DA12" s="34">
        <f t="shared" si="31"/>
        <v>0</v>
      </c>
      <c r="DB12" s="34"/>
      <c r="DC12" s="34">
        <f t="shared" si="32"/>
        <v>1338.32</v>
      </c>
      <c r="DD12" s="34">
        <f t="shared" si="33"/>
        <v>1205.8</v>
      </c>
      <c r="DE12" s="34">
        <f t="shared" si="34"/>
        <v>0</v>
      </c>
      <c r="DF12" s="34">
        <f t="shared" si="35"/>
        <v>0</v>
      </c>
      <c r="DG12" s="34">
        <f t="shared" si="36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20" t="s">
        <v>140</v>
      </c>
      <c r="B13" s="109">
        <v>2002</v>
      </c>
      <c r="C13" s="23" t="s">
        <v>83</v>
      </c>
      <c r="D13" s="33"/>
      <c r="E13" s="30">
        <f t="shared" si="0"/>
        <v>0</v>
      </c>
      <c r="F13" s="4"/>
      <c r="G13" s="4"/>
      <c r="H13" s="4"/>
      <c r="I13" s="4"/>
      <c r="J13" s="4"/>
      <c r="K13" s="31">
        <f t="shared" si="1"/>
        <v>0</v>
      </c>
      <c r="L13" s="33">
        <v>497</v>
      </c>
      <c r="M13" s="30">
        <f t="shared" si="2"/>
        <v>1043.7</v>
      </c>
      <c r="N13" s="4"/>
      <c r="O13" s="4"/>
      <c r="P13" s="4"/>
      <c r="Q13" s="4">
        <v>130</v>
      </c>
      <c r="R13" s="4"/>
      <c r="S13" s="31">
        <f t="shared" si="3"/>
        <v>1173.7</v>
      </c>
      <c r="T13" s="29"/>
      <c r="U13" s="30">
        <f t="shared" si="4"/>
        <v>0</v>
      </c>
      <c r="V13" s="4"/>
      <c r="W13" s="4"/>
      <c r="X13" s="4"/>
      <c r="Y13" s="4"/>
      <c r="Z13" s="32"/>
      <c r="AA13" s="31">
        <f t="shared" si="5"/>
        <v>0</v>
      </c>
      <c r="AB13" s="29"/>
      <c r="AC13" s="30">
        <f t="shared" si="6"/>
        <v>0</v>
      </c>
      <c r="AD13" s="4"/>
      <c r="AE13" s="4"/>
      <c r="AF13" s="4"/>
      <c r="AG13" s="4"/>
      <c r="AH13" s="32"/>
      <c r="AI13" s="31">
        <f t="shared" si="7"/>
        <v>0</v>
      </c>
      <c r="AJ13" s="29"/>
      <c r="AK13" s="30">
        <f t="shared" si="8"/>
        <v>0</v>
      </c>
      <c r="AL13" s="4"/>
      <c r="AM13" s="4"/>
      <c r="AN13" s="4"/>
      <c r="AO13" s="4"/>
      <c r="AP13" s="32"/>
      <c r="AQ13" s="31">
        <f t="shared" si="9"/>
        <v>0</v>
      </c>
      <c r="AR13" s="4"/>
      <c r="AS13" s="30">
        <f t="shared" si="10"/>
        <v>0</v>
      </c>
      <c r="AT13" s="29"/>
      <c r="AU13" s="4"/>
      <c r="AV13" s="4"/>
      <c r="AW13" s="4"/>
      <c r="AX13" s="4"/>
      <c r="AY13" s="31">
        <f t="shared" si="11"/>
        <v>0</v>
      </c>
      <c r="AZ13" s="4"/>
      <c r="BA13" s="30">
        <f t="shared" si="12"/>
        <v>0</v>
      </c>
      <c r="BB13" s="29"/>
      <c r="BC13" s="4"/>
      <c r="BD13" s="4"/>
      <c r="BE13" s="4"/>
      <c r="BF13" s="4"/>
      <c r="BG13" s="31">
        <f t="shared" si="13"/>
        <v>0</v>
      </c>
      <c r="BH13" s="33"/>
      <c r="BI13" s="30">
        <f t="shared" si="14"/>
        <v>0</v>
      </c>
      <c r="BJ13" s="4"/>
      <c r="BK13" s="4"/>
      <c r="BL13" s="4"/>
      <c r="BM13" s="4"/>
      <c r="BN13" s="4"/>
      <c r="BO13" s="31">
        <f t="shared" si="15"/>
        <v>0</v>
      </c>
      <c r="BP13" s="33"/>
      <c r="BQ13" s="30">
        <f t="shared" si="16"/>
        <v>0</v>
      </c>
      <c r="BR13" s="4"/>
      <c r="BS13" s="4"/>
      <c r="BT13" s="4"/>
      <c r="BU13" s="4"/>
      <c r="BV13" s="4"/>
      <c r="BW13" s="31">
        <f t="shared" si="17"/>
        <v>0</v>
      </c>
      <c r="BX13" s="29">
        <v>504</v>
      </c>
      <c r="BY13" s="30">
        <f t="shared" si="18"/>
        <v>1058.4000000000001</v>
      </c>
      <c r="BZ13" s="4"/>
      <c r="CA13" s="4"/>
      <c r="CB13" s="4">
        <v>80</v>
      </c>
      <c r="CC13" s="4">
        <v>160</v>
      </c>
      <c r="CD13" s="32"/>
      <c r="CE13" s="31">
        <f t="shared" si="19"/>
        <v>1298.4000000000001</v>
      </c>
      <c r="CF13" s="33"/>
      <c r="CG13" s="30">
        <f t="shared" si="20"/>
        <v>0</v>
      </c>
      <c r="CH13" s="4"/>
      <c r="CI13" s="4"/>
      <c r="CJ13" s="4"/>
      <c r="CK13" s="4"/>
      <c r="CL13" s="4"/>
      <c r="CM13" s="31">
        <f t="shared" si="21"/>
        <v>0</v>
      </c>
      <c r="CN13" s="61">
        <f t="shared" si="22"/>
        <v>494.42000000000007</v>
      </c>
      <c r="CO13" s="77">
        <v>11</v>
      </c>
      <c r="CP13" s="29"/>
      <c r="CQ13" s="34">
        <f t="shared" si="37"/>
        <v>0</v>
      </c>
      <c r="CR13" s="34">
        <f t="shared" si="38"/>
        <v>1173.7</v>
      </c>
      <c r="CS13" s="34">
        <f t="shared" si="23"/>
        <v>0</v>
      </c>
      <c r="CT13" s="34">
        <f t="shared" si="24"/>
        <v>0</v>
      </c>
      <c r="CU13" s="34">
        <f t="shared" si="25"/>
        <v>0</v>
      </c>
      <c r="CV13" s="34">
        <f t="shared" si="26"/>
        <v>0</v>
      </c>
      <c r="CW13" s="34">
        <f t="shared" si="27"/>
        <v>0</v>
      </c>
      <c r="CX13" s="34">
        <f t="shared" si="28"/>
        <v>0</v>
      </c>
      <c r="CY13" s="34">
        <f t="shared" si="29"/>
        <v>0</v>
      </c>
      <c r="CZ13" s="34">
        <f t="shared" si="30"/>
        <v>1298.4000000000001</v>
      </c>
      <c r="DA13" s="34">
        <f t="shared" si="31"/>
        <v>0</v>
      </c>
      <c r="DB13" s="34"/>
      <c r="DC13" s="34">
        <f t="shared" si="32"/>
        <v>1298.4000000000001</v>
      </c>
      <c r="DD13" s="34">
        <f t="shared" si="33"/>
        <v>1173.7</v>
      </c>
      <c r="DE13" s="34">
        <f t="shared" si="34"/>
        <v>0</v>
      </c>
      <c r="DF13" s="34">
        <f t="shared" si="35"/>
        <v>0</v>
      </c>
      <c r="DG13" s="34">
        <f t="shared" si="36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20" t="s">
        <v>96</v>
      </c>
      <c r="B14" s="109">
        <v>1977</v>
      </c>
      <c r="C14" s="23" t="s">
        <v>91</v>
      </c>
      <c r="D14" s="33">
        <v>207</v>
      </c>
      <c r="E14" s="30">
        <f t="shared" si="0"/>
        <v>434.70000000000005</v>
      </c>
      <c r="F14" s="4"/>
      <c r="G14" s="4"/>
      <c r="H14" s="4">
        <v>20</v>
      </c>
      <c r="I14" s="4">
        <v>70</v>
      </c>
      <c r="J14" s="4"/>
      <c r="K14" s="31">
        <f t="shared" si="1"/>
        <v>524.70000000000005</v>
      </c>
      <c r="L14" s="33">
        <v>234</v>
      </c>
      <c r="M14" s="30">
        <f t="shared" si="2"/>
        <v>491.40000000000003</v>
      </c>
      <c r="N14" s="4"/>
      <c r="O14" s="4"/>
      <c r="P14" s="4"/>
      <c r="Q14" s="4">
        <v>130</v>
      </c>
      <c r="R14" s="4"/>
      <c r="S14" s="31">
        <f t="shared" si="3"/>
        <v>621.40000000000009</v>
      </c>
      <c r="T14" s="29"/>
      <c r="U14" s="30">
        <f t="shared" si="4"/>
        <v>0</v>
      </c>
      <c r="V14" s="4"/>
      <c r="W14" s="4"/>
      <c r="X14" s="4"/>
      <c r="Y14" s="4"/>
      <c r="Z14" s="32"/>
      <c r="AA14" s="31">
        <f t="shared" si="5"/>
        <v>0</v>
      </c>
      <c r="AB14" s="29"/>
      <c r="AC14" s="30">
        <f t="shared" si="6"/>
        <v>0</v>
      </c>
      <c r="AD14" s="4"/>
      <c r="AE14" s="4"/>
      <c r="AF14" s="4"/>
      <c r="AG14" s="4"/>
      <c r="AH14" s="32"/>
      <c r="AI14" s="31">
        <f t="shared" si="7"/>
        <v>0</v>
      </c>
      <c r="AJ14" s="29"/>
      <c r="AK14" s="30">
        <f t="shared" si="8"/>
        <v>0</v>
      </c>
      <c r="AL14" s="4"/>
      <c r="AM14" s="4"/>
      <c r="AN14" s="4"/>
      <c r="AO14" s="4"/>
      <c r="AP14" s="32"/>
      <c r="AQ14" s="31">
        <f t="shared" si="9"/>
        <v>0</v>
      </c>
      <c r="AR14" s="4"/>
      <c r="AS14" s="30">
        <f t="shared" si="10"/>
        <v>0</v>
      </c>
      <c r="AT14" s="29"/>
      <c r="AU14" s="4"/>
      <c r="AV14" s="4"/>
      <c r="AW14" s="4"/>
      <c r="AX14" s="4"/>
      <c r="AY14" s="31">
        <f t="shared" si="11"/>
        <v>0</v>
      </c>
      <c r="AZ14" s="4"/>
      <c r="BA14" s="30">
        <f t="shared" si="12"/>
        <v>0</v>
      </c>
      <c r="BB14" s="29"/>
      <c r="BC14" s="4"/>
      <c r="BD14" s="4"/>
      <c r="BE14" s="4"/>
      <c r="BF14" s="4"/>
      <c r="BG14" s="31">
        <f t="shared" si="13"/>
        <v>0</v>
      </c>
      <c r="BH14" s="33"/>
      <c r="BI14" s="30">
        <f t="shared" si="14"/>
        <v>0</v>
      </c>
      <c r="BJ14" s="4"/>
      <c r="BK14" s="4"/>
      <c r="BL14" s="4"/>
      <c r="BM14" s="4"/>
      <c r="BN14" s="4"/>
      <c r="BO14" s="31">
        <f t="shared" si="15"/>
        <v>0</v>
      </c>
      <c r="BP14" s="33"/>
      <c r="BQ14" s="30">
        <f t="shared" si="16"/>
        <v>0</v>
      </c>
      <c r="BR14" s="4"/>
      <c r="BS14" s="4"/>
      <c r="BT14" s="4"/>
      <c r="BU14" s="4"/>
      <c r="BV14" s="4"/>
      <c r="BW14" s="31">
        <f t="shared" si="17"/>
        <v>0</v>
      </c>
      <c r="BX14" s="29">
        <v>186</v>
      </c>
      <c r="BY14" s="30">
        <f t="shared" si="18"/>
        <v>390.6</v>
      </c>
      <c r="BZ14" s="4"/>
      <c r="CA14" s="4"/>
      <c r="CB14" s="4"/>
      <c r="CC14" s="4">
        <v>160</v>
      </c>
      <c r="CD14" s="32"/>
      <c r="CE14" s="31">
        <f t="shared" si="19"/>
        <v>550.6</v>
      </c>
      <c r="CF14" s="33">
        <v>191</v>
      </c>
      <c r="CG14" s="30">
        <f t="shared" si="20"/>
        <v>401.1</v>
      </c>
      <c r="CH14" s="4"/>
      <c r="CI14" s="4"/>
      <c r="CJ14" s="4">
        <v>80</v>
      </c>
      <c r="CK14" s="4">
        <v>40</v>
      </c>
      <c r="CL14" s="4"/>
      <c r="CM14" s="31">
        <f t="shared" si="21"/>
        <v>521.1</v>
      </c>
      <c r="CN14" s="61">
        <f t="shared" si="22"/>
        <v>443.56000000000006</v>
      </c>
      <c r="CO14" s="77">
        <v>12</v>
      </c>
      <c r="CP14" s="29"/>
      <c r="CQ14" s="34">
        <f t="shared" si="37"/>
        <v>524.70000000000005</v>
      </c>
      <c r="CR14" s="34">
        <f t="shared" si="38"/>
        <v>621.40000000000009</v>
      </c>
      <c r="CS14" s="34">
        <f t="shared" si="23"/>
        <v>0</v>
      </c>
      <c r="CT14" s="34">
        <f t="shared" si="24"/>
        <v>0</v>
      </c>
      <c r="CU14" s="34">
        <f t="shared" si="25"/>
        <v>0</v>
      </c>
      <c r="CV14" s="34">
        <f t="shared" si="26"/>
        <v>0</v>
      </c>
      <c r="CW14" s="34">
        <f t="shared" si="27"/>
        <v>0</v>
      </c>
      <c r="CX14" s="34">
        <f t="shared" si="28"/>
        <v>0</v>
      </c>
      <c r="CY14" s="34">
        <f t="shared" si="29"/>
        <v>0</v>
      </c>
      <c r="CZ14" s="34">
        <f t="shared" si="30"/>
        <v>550.6</v>
      </c>
      <c r="DA14" s="34">
        <f t="shared" si="31"/>
        <v>521.1</v>
      </c>
      <c r="DB14" s="34"/>
      <c r="DC14" s="34">
        <f t="shared" si="32"/>
        <v>621.40000000000009</v>
      </c>
      <c r="DD14" s="34">
        <f t="shared" si="33"/>
        <v>550.6</v>
      </c>
      <c r="DE14" s="34">
        <f t="shared" si="34"/>
        <v>524.70000000000005</v>
      </c>
      <c r="DF14" s="34">
        <f t="shared" si="35"/>
        <v>521.1</v>
      </c>
      <c r="DG14" s="34">
        <f t="shared" si="36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136</v>
      </c>
      <c r="B15" s="109">
        <v>2002</v>
      </c>
      <c r="C15" s="23" t="s">
        <v>137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>
        <v>493</v>
      </c>
      <c r="M15" s="30">
        <f t="shared" si="2"/>
        <v>1035.3</v>
      </c>
      <c r="N15" s="4"/>
      <c r="O15" s="4"/>
      <c r="P15" s="4">
        <v>30</v>
      </c>
      <c r="Q15" s="4">
        <v>130</v>
      </c>
      <c r="R15" s="4"/>
      <c r="S15" s="31">
        <f t="shared" si="3"/>
        <v>1195.3</v>
      </c>
      <c r="T15" s="29"/>
      <c r="U15" s="30">
        <f t="shared" si="4"/>
        <v>0</v>
      </c>
      <c r="V15" s="4"/>
      <c r="W15" s="4"/>
      <c r="X15" s="4"/>
      <c r="Y15" s="4"/>
      <c r="Z15" s="32"/>
      <c r="AA15" s="31">
        <f t="shared" si="5"/>
        <v>0</v>
      </c>
      <c r="AB15" s="29"/>
      <c r="AC15" s="30">
        <f t="shared" si="6"/>
        <v>0</v>
      </c>
      <c r="AD15" s="4"/>
      <c r="AE15" s="4"/>
      <c r="AF15" s="4"/>
      <c r="AG15" s="4"/>
      <c r="AH15" s="32"/>
      <c r="AI15" s="31">
        <f t="shared" si="7"/>
        <v>0</v>
      </c>
      <c r="AJ15" s="29"/>
      <c r="AK15" s="30">
        <f t="shared" si="8"/>
        <v>0</v>
      </c>
      <c r="AL15" s="4"/>
      <c r="AM15" s="4"/>
      <c r="AN15" s="4"/>
      <c r="AO15" s="4"/>
      <c r="AP15" s="32"/>
      <c r="AQ15" s="31">
        <f t="shared" si="9"/>
        <v>0</v>
      </c>
      <c r="AR15" s="4"/>
      <c r="AS15" s="30">
        <f t="shared" si="10"/>
        <v>0</v>
      </c>
      <c r="AT15" s="29"/>
      <c r="AU15" s="4"/>
      <c r="AV15" s="4"/>
      <c r="AW15" s="4"/>
      <c r="AX15" s="4"/>
      <c r="AY15" s="31">
        <f t="shared" si="11"/>
        <v>0</v>
      </c>
      <c r="AZ15" s="4"/>
      <c r="BA15" s="30">
        <f t="shared" si="12"/>
        <v>0</v>
      </c>
      <c r="BB15" s="29"/>
      <c r="BC15" s="4"/>
      <c r="BD15" s="4"/>
      <c r="BE15" s="4"/>
      <c r="BF15" s="4"/>
      <c r="BG15" s="31">
        <f t="shared" si="13"/>
        <v>0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33"/>
      <c r="BQ15" s="30">
        <f t="shared" si="16"/>
        <v>0</v>
      </c>
      <c r="BR15" s="4"/>
      <c r="BS15" s="4"/>
      <c r="BT15" s="4"/>
      <c r="BU15" s="4"/>
      <c r="BV15" s="4"/>
      <c r="BW15" s="31">
        <f t="shared" si="17"/>
        <v>0</v>
      </c>
      <c r="BX15" s="29"/>
      <c r="BY15" s="30">
        <f t="shared" si="18"/>
        <v>0</v>
      </c>
      <c r="BZ15" s="4"/>
      <c r="CA15" s="4"/>
      <c r="CB15" s="4"/>
      <c r="CC15" s="4"/>
      <c r="CD15" s="32"/>
      <c r="CE15" s="31">
        <f t="shared" si="19"/>
        <v>0</v>
      </c>
      <c r="CF15" s="33"/>
      <c r="CG15" s="30">
        <f t="shared" si="20"/>
        <v>0</v>
      </c>
      <c r="CH15" s="4"/>
      <c r="CI15" s="4"/>
      <c r="CJ15" s="4"/>
      <c r="CK15" s="4"/>
      <c r="CL15" s="4"/>
      <c r="CM15" s="31">
        <f t="shared" si="21"/>
        <v>0</v>
      </c>
      <c r="CN15" s="61">
        <f t="shared" si="22"/>
        <v>239.06</v>
      </c>
      <c r="CO15" s="77">
        <v>13</v>
      </c>
      <c r="CP15" s="29"/>
      <c r="CQ15" s="34">
        <f t="shared" si="37"/>
        <v>0</v>
      </c>
      <c r="CR15" s="34">
        <f t="shared" si="38"/>
        <v>1195.3</v>
      </c>
      <c r="CS15" s="34">
        <f t="shared" si="23"/>
        <v>0</v>
      </c>
      <c r="CT15" s="34">
        <f t="shared" si="24"/>
        <v>0</v>
      </c>
      <c r="CU15" s="34">
        <f t="shared" si="25"/>
        <v>0</v>
      </c>
      <c r="CV15" s="34">
        <f t="shared" si="26"/>
        <v>0</v>
      </c>
      <c r="CW15" s="34">
        <f t="shared" si="27"/>
        <v>0</v>
      </c>
      <c r="CX15" s="34">
        <f t="shared" si="28"/>
        <v>0</v>
      </c>
      <c r="CY15" s="34">
        <f t="shared" si="29"/>
        <v>0</v>
      </c>
      <c r="CZ15" s="34">
        <f t="shared" si="30"/>
        <v>0</v>
      </c>
      <c r="DA15" s="34">
        <f t="shared" si="31"/>
        <v>0</v>
      </c>
      <c r="DB15" s="34"/>
      <c r="DC15" s="34">
        <f t="shared" si="32"/>
        <v>1195.3</v>
      </c>
      <c r="DD15" s="34">
        <f t="shared" si="33"/>
        <v>0</v>
      </c>
      <c r="DE15" s="34">
        <f t="shared" si="34"/>
        <v>0</v>
      </c>
      <c r="DF15" s="34">
        <f t="shared" si="35"/>
        <v>0</v>
      </c>
      <c r="DG15" s="34">
        <f t="shared" si="36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20" t="s">
        <v>139</v>
      </c>
      <c r="B16" s="109">
        <v>1999</v>
      </c>
      <c r="C16" s="23" t="s">
        <v>137</v>
      </c>
      <c r="D16" s="33"/>
      <c r="E16" s="30">
        <f t="shared" si="0"/>
        <v>0</v>
      </c>
      <c r="F16" s="4"/>
      <c r="G16" s="4"/>
      <c r="H16" s="4"/>
      <c r="I16" s="4"/>
      <c r="J16" s="4"/>
      <c r="K16" s="31">
        <f t="shared" si="1"/>
        <v>0</v>
      </c>
      <c r="L16" s="33">
        <v>469</v>
      </c>
      <c r="M16" s="30">
        <f t="shared" si="2"/>
        <v>984.90000000000009</v>
      </c>
      <c r="N16" s="4"/>
      <c r="O16" s="4"/>
      <c r="P16" s="4">
        <v>60</v>
      </c>
      <c r="Q16" s="4">
        <v>130</v>
      </c>
      <c r="R16" s="4"/>
      <c r="S16" s="31">
        <f t="shared" si="3"/>
        <v>1174.9000000000001</v>
      </c>
      <c r="T16" s="29"/>
      <c r="U16" s="30">
        <f t="shared" si="4"/>
        <v>0</v>
      </c>
      <c r="V16" s="4"/>
      <c r="W16" s="4"/>
      <c r="X16" s="4"/>
      <c r="Y16" s="4"/>
      <c r="Z16" s="32"/>
      <c r="AA16" s="31">
        <f t="shared" si="5"/>
        <v>0</v>
      </c>
      <c r="AB16" s="29"/>
      <c r="AC16" s="30">
        <f t="shared" si="6"/>
        <v>0</v>
      </c>
      <c r="AD16" s="4"/>
      <c r="AE16" s="4"/>
      <c r="AF16" s="4"/>
      <c r="AG16" s="4"/>
      <c r="AH16" s="32"/>
      <c r="AI16" s="31">
        <f t="shared" si="7"/>
        <v>0</v>
      </c>
      <c r="AJ16" s="29"/>
      <c r="AK16" s="30">
        <f t="shared" si="8"/>
        <v>0</v>
      </c>
      <c r="AL16" s="4"/>
      <c r="AM16" s="4"/>
      <c r="AN16" s="4"/>
      <c r="AO16" s="4"/>
      <c r="AP16" s="32"/>
      <c r="AQ16" s="31">
        <f t="shared" si="9"/>
        <v>0</v>
      </c>
      <c r="AR16" s="4"/>
      <c r="AS16" s="30">
        <f t="shared" si="10"/>
        <v>0</v>
      </c>
      <c r="AT16" s="29"/>
      <c r="AU16" s="4"/>
      <c r="AV16" s="4"/>
      <c r="AW16" s="4"/>
      <c r="AX16" s="4"/>
      <c r="AY16" s="31">
        <f t="shared" si="11"/>
        <v>0</v>
      </c>
      <c r="AZ16" s="4"/>
      <c r="BA16" s="30">
        <f t="shared" si="12"/>
        <v>0</v>
      </c>
      <c r="BB16" s="29"/>
      <c r="BC16" s="4"/>
      <c r="BD16" s="4"/>
      <c r="BE16" s="4"/>
      <c r="BF16" s="4"/>
      <c r="BG16" s="31">
        <f t="shared" si="13"/>
        <v>0</v>
      </c>
      <c r="BH16" s="33"/>
      <c r="BI16" s="30">
        <f t="shared" si="14"/>
        <v>0</v>
      </c>
      <c r="BJ16" s="4"/>
      <c r="BK16" s="4"/>
      <c r="BL16" s="4"/>
      <c r="BM16" s="4"/>
      <c r="BN16" s="4"/>
      <c r="BO16" s="31">
        <f t="shared" si="15"/>
        <v>0</v>
      </c>
      <c r="BP16" s="33"/>
      <c r="BQ16" s="30">
        <f t="shared" si="16"/>
        <v>0</v>
      </c>
      <c r="BR16" s="4"/>
      <c r="BS16" s="4"/>
      <c r="BT16" s="4"/>
      <c r="BU16" s="4"/>
      <c r="BV16" s="4"/>
      <c r="BW16" s="31">
        <f t="shared" si="17"/>
        <v>0</v>
      </c>
      <c r="BX16" s="29"/>
      <c r="BY16" s="30">
        <f t="shared" si="18"/>
        <v>0</v>
      </c>
      <c r="BZ16" s="4"/>
      <c r="CA16" s="4"/>
      <c r="CB16" s="4"/>
      <c r="CC16" s="4"/>
      <c r="CD16" s="32"/>
      <c r="CE16" s="31">
        <f t="shared" si="19"/>
        <v>0</v>
      </c>
      <c r="CF16" s="33"/>
      <c r="CG16" s="30">
        <f t="shared" si="20"/>
        <v>0</v>
      </c>
      <c r="CH16" s="4"/>
      <c r="CI16" s="4"/>
      <c r="CJ16" s="4"/>
      <c r="CK16" s="4"/>
      <c r="CL16" s="4"/>
      <c r="CM16" s="31">
        <f t="shared" si="21"/>
        <v>0</v>
      </c>
      <c r="CN16" s="61">
        <f t="shared" si="22"/>
        <v>234.98000000000002</v>
      </c>
      <c r="CO16" s="77">
        <v>14</v>
      </c>
      <c r="CP16" s="29"/>
      <c r="CQ16" s="34">
        <f t="shared" si="37"/>
        <v>0</v>
      </c>
      <c r="CR16" s="34">
        <f t="shared" si="38"/>
        <v>1174.9000000000001</v>
      </c>
      <c r="CS16" s="34">
        <f t="shared" si="23"/>
        <v>0</v>
      </c>
      <c r="CT16" s="34">
        <f t="shared" si="24"/>
        <v>0</v>
      </c>
      <c r="CU16" s="34">
        <f t="shared" si="25"/>
        <v>0</v>
      </c>
      <c r="CV16" s="34">
        <f t="shared" si="26"/>
        <v>0</v>
      </c>
      <c r="CW16" s="34">
        <f t="shared" si="27"/>
        <v>0</v>
      </c>
      <c r="CX16" s="34">
        <f t="shared" si="28"/>
        <v>0</v>
      </c>
      <c r="CY16" s="34">
        <f t="shared" si="29"/>
        <v>0</v>
      </c>
      <c r="CZ16" s="34">
        <f t="shared" si="30"/>
        <v>0</v>
      </c>
      <c r="DA16" s="34">
        <f t="shared" si="31"/>
        <v>0</v>
      </c>
      <c r="DB16" s="34"/>
      <c r="DC16" s="34">
        <f t="shared" si="32"/>
        <v>1174.9000000000001</v>
      </c>
      <c r="DD16" s="34">
        <f t="shared" si="33"/>
        <v>0</v>
      </c>
      <c r="DE16" s="34">
        <f t="shared" si="34"/>
        <v>0</v>
      </c>
      <c r="DF16" s="34">
        <f t="shared" si="35"/>
        <v>0</v>
      </c>
      <c r="DG16" s="34">
        <f t="shared" si="36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20" t="s">
        <v>92</v>
      </c>
      <c r="B17" s="109">
        <v>1997</v>
      </c>
      <c r="C17" s="23" t="s">
        <v>137</v>
      </c>
      <c r="D17" s="33">
        <v>484</v>
      </c>
      <c r="E17" s="30">
        <f t="shared" si="0"/>
        <v>1016.4000000000001</v>
      </c>
      <c r="F17" s="4"/>
      <c r="G17" s="4"/>
      <c r="H17" s="4">
        <v>80</v>
      </c>
      <c r="I17" s="4">
        <v>70</v>
      </c>
      <c r="J17" s="4"/>
      <c r="K17" s="31">
        <f t="shared" si="1"/>
        <v>1166.4000000000001</v>
      </c>
      <c r="L17" s="33"/>
      <c r="M17" s="30">
        <f t="shared" si="2"/>
        <v>0</v>
      </c>
      <c r="N17" s="4"/>
      <c r="O17" s="4"/>
      <c r="P17" s="4"/>
      <c r="Q17" s="4"/>
      <c r="R17" s="4"/>
      <c r="S17" s="31">
        <f t="shared" si="3"/>
        <v>0</v>
      </c>
      <c r="T17" s="29"/>
      <c r="U17" s="30">
        <f t="shared" si="4"/>
        <v>0</v>
      </c>
      <c r="V17" s="4"/>
      <c r="W17" s="4"/>
      <c r="X17" s="4"/>
      <c r="Y17" s="4"/>
      <c r="Z17" s="32"/>
      <c r="AA17" s="31">
        <f t="shared" si="5"/>
        <v>0</v>
      </c>
      <c r="AB17" s="29"/>
      <c r="AC17" s="30">
        <f t="shared" si="6"/>
        <v>0</v>
      </c>
      <c r="AD17" s="4"/>
      <c r="AE17" s="4"/>
      <c r="AF17" s="4"/>
      <c r="AG17" s="4"/>
      <c r="AH17" s="32"/>
      <c r="AI17" s="31">
        <f t="shared" si="7"/>
        <v>0</v>
      </c>
      <c r="AJ17" s="29"/>
      <c r="AK17" s="30">
        <f t="shared" si="8"/>
        <v>0</v>
      </c>
      <c r="AL17" s="4"/>
      <c r="AM17" s="4"/>
      <c r="AN17" s="4"/>
      <c r="AO17" s="4"/>
      <c r="AP17" s="32"/>
      <c r="AQ17" s="31">
        <f t="shared" si="9"/>
        <v>0</v>
      </c>
      <c r="AR17" s="4"/>
      <c r="AS17" s="30">
        <f t="shared" si="10"/>
        <v>0</v>
      </c>
      <c r="AT17" s="29"/>
      <c r="AU17" s="4"/>
      <c r="AV17" s="4"/>
      <c r="AW17" s="4"/>
      <c r="AX17" s="4"/>
      <c r="AY17" s="31">
        <f t="shared" si="11"/>
        <v>0</v>
      </c>
      <c r="AZ17" s="4"/>
      <c r="BA17" s="30">
        <f t="shared" si="12"/>
        <v>0</v>
      </c>
      <c r="BB17" s="29"/>
      <c r="BC17" s="4"/>
      <c r="BD17" s="4"/>
      <c r="BE17" s="4"/>
      <c r="BF17" s="4"/>
      <c r="BG17" s="31">
        <f t="shared" si="13"/>
        <v>0</v>
      </c>
      <c r="BH17" s="33"/>
      <c r="BI17" s="30">
        <f t="shared" si="14"/>
        <v>0</v>
      </c>
      <c r="BJ17" s="4"/>
      <c r="BK17" s="4"/>
      <c r="BL17" s="4"/>
      <c r="BM17" s="4"/>
      <c r="BN17" s="4"/>
      <c r="BO17" s="31">
        <f t="shared" si="15"/>
        <v>0</v>
      </c>
      <c r="BP17" s="33"/>
      <c r="BQ17" s="30">
        <f t="shared" si="16"/>
        <v>0</v>
      </c>
      <c r="BR17" s="4"/>
      <c r="BS17" s="4"/>
      <c r="BT17" s="4"/>
      <c r="BU17" s="4"/>
      <c r="BV17" s="4"/>
      <c r="BW17" s="31">
        <f t="shared" si="17"/>
        <v>0</v>
      </c>
      <c r="BX17" s="29"/>
      <c r="BY17" s="30">
        <f t="shared" si="18"/>
        <v>0</v>
      </c>
      <c r="BZ17" s="4"/>
      <c r="CA17" s="4"/>
      <c r="CB17" s="4"/>
      <c r="CC17" s="4"/>
      <c r="CD17" s="32"/>
      <c r="CE17" s="31">
        <f t="shared" si="19"/>
        <v>0</v>
      </c>
      <c r="CF17" s="33"/>
      <c r="CG17" s="30">
        <f t="shared" si="20"/>
        <v>0</v>
      </c>
      <c r="CH17" s="4"/>
      <c r="CI17" s="4"/>
      <c r="CJ17" s="4"/>
      <c r="CK17" s="4"/>
      <c r="CL17" s="4"/>
      <c r="CM17" s="31">
        <f t="shared" si="21"/>
        <v>0</v>
      </c>
      <c r="CN17" s="61">
        <f t="shared" si="22"/>
        <v>233.28000000000003</v>
      </c>
      <c r="CO17" s="77">
        <v>15</v>
      </c>
      <c r="CP17" s="29"/>
      <c r="CQ17" s="34">
        <f t="shared" si="37"/>
        <v>1166.4000000000001</v>
      </c>
      <c r="CR17" s="34">
        <f t="shared" si="38"/>
        <v>0</v>
      </c>
      <c r="CS17" s="34">
        <f t="shared" si="23"/>
        <v>0</v>
      </c>
      <c r="CT17" s="34">
        <f t="shared" si="24"/>
        <v>0</v>
      </c>
      <c r="CU17" s="34">
        <f t="shared" si="25"/>
        <v>0</v>
      </c>
      <c r="CV17" s="34">
        <f t="shared" si="26"/>
        <v>0</v>
      </c>
      <c r="CW17" s="34">
        <f t="shared" si="27"/>
        <v>0</v>
      </c>
      <c r="CX17" s="34">
        <f t="shared" si="28"/>
        <v>0</v>
      </c>
      <c r="CY17" s="34">
        <f t="shared" si="29"/>
        <v>0</v>
      </c>
      <c r="CZ17" s="34">
        <f t="shared" si="30"/>
        <v>0</v>
      </c>
      <c r="DA17" s="34">
        <f t="shared" si="31"/>
        <v>0</v>
      </c>
      <c r="DB17" s="34"/>
      <c r="DC17" s="34">
        <f t="shared" si="32"/>
        <v>1166.4000000000001</v>
      </c>
      <c r="DD17" s="34">
        <f t="shared" si="33"/>
        <v>0</v>
      </c>
      <c r="DE17" s="34">
        <f t="shared" si="34"/>
        <v>0</v>
      </c>
      <c r="DF17" s="34">
        <f t="shared" si="35"/>
        <v>0</v>
      </c>
      <c r="DG17" s="34">
        <f t="shared" si="36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20" t="s">
        <v>164</v>
      </c>
      <c r="B18" s="109">
        <v>2004</v>
      </c>
      <c r="C18" s="23" t="s">
        <v>137</v>
      </c>
      <c r="D18" s="33"/>
      <c r="E18" s="30">
        <f t="shared" si="0"/>
        <v>0</v>
      </c>
      <c r="F18" s="4"/>
      <c r="G18" s="4"/>
      <c r="H18" s="4"/>
      <c r="I18" s="4"/>
      <c r="J18" s="4"/>
      <c r="K18" s="31">
        <f t="shared" si="1"/>
        <v>0</v>
      </c>
      <c r="L18" s="33">
        <v>470</v>
      </c>
      <c r="M18" s="30">
        <f t="shared" si="2"/>
        <v>987</v>
      </c>
      <c r="N18" s="4"/>
      <c r="O18" s="4"/>
      <c r="P18" s="4"/>
      <c r="Q18" s="4">
        <v>130</v>
      </c>
      <c r="R18" s="4"/>
      <c r="S18" s="31">
        <f t="shared" si="3"/>
        <v>1117</v>
      </c>
      <c r="T18" s="29"/>
      <c r="U18" s="30">
        <f t="shared" si="4"/>
        <v>0</v>
      </c>
      <c r="V18" s="4"/>
      <c r="W18" s="4"/>
      <c r="X18" s="4"/>
      <c r="Y18" s="4"/>
      <c r="Z18" s="32"/>
      <c r="AA18" s="31">
        <f t="shared" si="5"/>
        <v>0</v>
      </c>
      <c r="AB18" s="29"/>
      <c r="AC18" s="30">
        <f t="shared" si="6"/>
        <v>0</v>
      </c>
      <c r="AD18" s="4"/>
      <c r="AE18" s="4"/>
      <c r="AF18" s="4"/>
      <c r="AG18" s="4"/>
      <c r="AH18" s="32"/>
      <c r="AI18" s="31">
        <f t="shared" si="7"/>
        <v>0</v>
      </c>
      <c r="AJ18" s="29"/>
      <c r="AK18" s="30">
        <f t="shared" si="8"/>
        <v>0</v>
      </c>
      <c r="AL18" s="4"/>
      <c r="AM18" s="4"/>
      <c r="AN18" s="4"/>
      <c r="AO18" s="4"/>
      <c r="AP18" s="32"/>
      <c r="AQ18" s="31">
        <f t="shared" si="9"/>
        <v>0</v>
      </c>
      <c r="AR18" s="4"/>
      <c r="AS18" s="30">
        <f t="shared" si="10"/>
        <v>0</v>
      </c>
      <c r="AT18" s="29"/>
      <c r="AU18" s="4"/>
      <c r="AV18" s="4"/>
      <c r="AW18" s="4"/>
      <c r="AX18" s="4"/>
      <c r="AY18" s="31">
        <f t="shared" si="11"/>
        <v>0</v>
      </c>
      <c r="AZ18" s="4"/>
      <c r="BA18" s="30">
        <f t="shared" si="12"/>
        <v>0</v>
      </c>
      <c r="BB18" s="29"/>
      <c r="BC18" s="4"/>
      <c r="BD18" s="4"/>
      <c r="BE18" s="4"/>
      <c r="BF18" s="4"/>
      <c r="BG18" s="31">
        <f t="shared" si="13"/>
        <v>0</v>
      </c>
      <c r="BH18" s="33"/>
      <c r="BI18" s="30">
        <f t="shared" si="14"/>
        <v>0</v>
      </c>
      <c r="BJ18" s="4"/>
      <c r="BK18" s="4"/>
      <c r="BL18" s="4"/>
      <c r="BM18" s="4"/>
      <c r="BN18" s="4"/>
      <c r="BO18" s="31">
        <f t="shared" si="15"/>
        <v>0</v>
      </c>
      <c r="BP18" s="33"/>
      <c r="BQ18" s="30">
        <f t="shared" si="16"/>
        <v>0</v>
      </c>
      <c r="BR18" s="4"/>
      <c r="BS18" s="4"/>
      <c r="BT18" s="4"/>
      <c r="BU18" s="4"/>
      <c r="BV18" s="4"/>
      <c r="BW18" s="31">
        <f t="shared" si="17"/>
        <v>0</v>
      </c>
      <c r="BX18" s="29"/>
      <c r="BY18" s="30">
        <f t="shared" si="18"/>
        <v>0</v>
      </c>
      <c r="BZ18" s="4"/>
      <c r="CA18" s="4"/>
      <c r="CB18" s="4"/>
      <c r="CC18" s="4"/>
      <c r="CD18" s="32"/>
      <c r="CE18" s="31">
        <f t="shared" si="19"/>
        <v>0</v>
      </c>
      <c r="CF18" s="33"/>
      <c r="CG18" s="30">
        <f t="shared" si="20"/>
        <v>0</v>
      </c>
      <c r="CH18" s="4"/>
      <c r="CI18" s="4"/>
      <c r="CJ18" s="4"/>
      <c r="CK18" s="4"/>
      <c r="CL18" s="4"/>
      <c r="CM18" s="31">
        <f t="shared" si="21"/>
        <v>0</v>
      </c>
      <c r="CN18" s="61">
        <f t="shared" si="22"/>
        <v>223.4</v>
      </c>
      <c r="CO18" s="77">
        <v>16</v>
      </c>
      <c r="CP18" s="29"/>
      <c r="CQ18" s="34">
        <f t="shared" ref="CQ18" si="39">K18</f>
        <v>0</v>
      </c>
      <c r="CR18" s="34">
        <f t="shared" ref="CR18" si="40">S18</f>
        <v>1117</v>
      </c>
      <c r="CS18" s="34">
        <f t="shared" ref="CS18" si="41">AA18</f>
        <v>0</v>
      </c>
      <c r="CT18" s="34">
        <f t="shared" ref="CT18" si="42">AI18</f>
        <v>0</v>
      </c>
      <c r="CU18" s="34">
        <f t="shared" ref="CU18" si="43">AQ18</f>
        <v>0</v>
      </c>
      <c r="CV18" s="34">
        <f t="shared" ref="CV18" si="44">AY18</f>
        <v>0</v>
      </c>
      <c r="CW18" s="34">
        <f t="shared" ref="CW18" si="45">BG18</f>
        <v>0</v>
      </c>
      <c r="CX18" s="34">
        <f t="shared" ref="CX18" si="46">BO18</f>
        <v>0</v>
      </c>
      <c r="CY18" s="34">
        <f t="shared" ref="CY18" si="47">BW18</f>
        <v>0</v>
      </c>
      <c r="CZ18" s="34">
        <f t="shared" ref="CZ18" si="48">CE18</f>
        <v>0</v>
      </c>
      <c r="DA18" s="34">
        <f t="shared" ref="DA18" si="49">CM18</f>
        <v>0</v>
      </c>
      <c r="DB18" s="34"/>
      <c r="DC18" s="34">
        <f t="shared" si="32"/>
        <v>1117</v>
      </c>
      <c r="DD18" s="34">
        <f t="shared" si="33"/>
        <v>0</v>
      </c>
      <c r="DE18" s="34">
        <f t="shared" si="34"/>
        <v>0</v>
      </c>
      <c r="DF18" s="34">
        <f t="shared" si="35"/>
        <v>0</v>
      </c>
      <c r="DG18" s="34">
        <f t="shared" si="36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20" t="s">
        <v>127</v>
      </c>
      <c r="B19" s="109">
        <v>2003</v>
      </c>
      <c r="C19" s="23" t="s">
        <v>33</v>
      </c>
      <c r="D19" s="33"/>
      <c r="E19" s="30">
        <f t="shared" si="0"/>
        <v>0</v>
      </c>
      <c r="F19" s="4"/>
      <c r="G19" s="4"/>
      <c r="H19" s="4"/>
      <c r="I19" s="4"/>
      <c r="J19" s="4"/>
      <c r="K19" s="31">
        <f t="shared" si="1"/>
        <v>0</v>
      </c>
      <c r="L19" s="33"/>
      <c r="M19" s="30">
        <f t="shared" si="2"/>
        <v>0</v>
      </c>
      <c r="N19" s="4"/>
      <c r="O19" s="4"/>
      <c r="P19" s="4"/>
      <c r="Q19" s="4"/>
      <c r="R19" s="4"/>
      <c r="S19" s="31">
        <f t="shared" si="3"/>
        <v>0</v>
      </c>
      <c r="T19" s="29"/>
      <c r="U19" s="30">
        <f t="shared" si="4"/>
        <v>0</v>
      </c>
      <c r="V19" s="4"/>
      <c r="W19" s="4"/>
      <c r="X19" s="4"/>
      <c r="Y19" s="4"/>
      <c r="Z19" s="32"/>
      <c r="AA19" s="31">
        <f t="shared" si="5"/>
        <v>0</v>
      </c>
      <c r="AB19" s="29"/>
      <c r="AC19" s="30">
        <f t="shared" si="6"/>
        <v>0</v>
      </c>
      <c r="AD19" s="4"/>
      <c r="AE19" s="4"/>
      <c r="AF19" s="4"/>
      <c r="AG19" s="4"/>
      <c r="AH19" s="32"/>
      <c r="AI19" s="31">
        <f t="shared" si="7"/>
        <v>0</v>
      </c>
      <c r="AJ19" s="29"/>
      <c r="AK19" s="30">
        <f t="shared" si="8"/>
        <v>0</v>
      </c>
      <c r="AL19" s="4"/>
      <c r="AM19" s="4"/>
      <c r="AN19" s="4"/>
      <c r="AO19" s="4"/>
      <c r="AP19" s="32"/>
      <c r="AQ19" s="31">
        <f t="shared" si="9"/>
        <v>0</v>
      </c>
      <c r="AR19" s="4"/>
      <c r="AS19" s="30">
        <f t="shared" si="10"/>
        <v>0</v>
      </c>
      <c r="AT19" s="29"/>
      <c r="AU19" s="4"/>
      <c r="AV19" s="4"/>
      <c r="AW19" s="4"/>
      <c r="AX19" s="4"/>
      <c r="AY19" s="31">
        <f t="shared" si="11"/>
        <v>0</v>
      </c>
      <c r="AZ19" s="4"/>
      <c r="BA19" s="30">
        <f t="shared" si="12"/>
        <v>0</v>
      </c>
      <c r="BB19" s="29"/>
      <c r="BC19" s="4"/>
      <c r="BD19" s="4"/>
      <c r="BE19" s="4"/>
      <c r="BF19" s="4"/>
      <c r="BG19" s="31">
        <f t="shared" si="13"/>
        <v>0</v>
      </c>
      <c r="BH19" s="33"/>
      <c r="BI19" s="30">
        <f t="shared" si="14"/>
        <v>0</v>
      </c>
      <c r="BJ19" s="4"/>
      <c r="BK19" s="4"/>
      <c r="BL19" s="4"/>
      <c r="BM19" s="4"/>
      <c r="BN19" s="4"/>
      <c r="BO19" s="31">
        <f t="shared" si="15"/>
        <v>0</v>
      </c>
      <c r="BP19" s="33"/>
      <c r="BQ19" s="30">
        <f t="shared" si="16"/>
        <v>0</v>
      </c>
      <c r="BR19" s="4"/>
      <c r="BS19" s="4"/>
      <c r="BT19" s="4"/>
      <c r="BU19" s="4"/>
      <c r="BV19" s="4"/>
      <c r="BW19" s="31">
        <f t="shared" si="17"/>
        <v>0</v>
      </c>
      <c r="BX19" s="29">
        <v>448</v>
      </c>
      <c r="BY19" s="30">
        <f t="shared" si="18"/>
        <v>940.80000000000007</v>
      </c>
      <c r="BZ19" s="4"/>
      <c r="CA19" s="4"/>
      <c r="CB19" s="4"/>
      <c r="CC19" s="4">
        <v>160</v>
      </c>
      <c r="CD19" s="32"/>
      <c r="CE19" s="31">
        <f t="shared" si="19"/>
        <v>1100.8000000000002</v>
      </c>
      <c r="CF19" s="33"/>
      <c r="CG19" s="30">
        <f t="shared" si="20"/>
        <v>0</v>
      </c>
      <c r="CH19" s="4"/>
      <c r="CI19" s="4"/>
      <c r="CJ19" s="4"/>
      <c r="CK19" s="4"/>
      <c r="CL19" s="4"/>
      <c r="CM19" s="31">
        <f t="shared" si="21"/>
        <v>0</v>
      </c>
      <c r="CN19" s="61">
        <f t="shared" si="22"/>
        <v>220.16000000000003</v>
      </c>
      <c r="CO19" s="77">
        <v>17</v>
      </c>
      <c r="CP19" s="29"/>
      <c r="CQ19" s="34">
        <f t="shared" ref="CQ19" si="50">K19</f>
        <v>0</v>
      </c>
      <c r="CR19" s="34">
        <f t="shared" ref="CR19" si="51">S19</f>
        <v>0</v>
      </c>
      <c r="CS19" s="34">
        <f t="shared" ref="CS19" si="52">AA19</f>
        <v>0</v>
      </c>
      <c r="CT19" s="34">
        <f t="shared" ref="CT19" si="53">AI19</f>
        <v>0</v>
      </c>
      <c r="CU19" s="34">
        <f t="shared" ref="CU19" si="54">AQ19</f>
        <v>0</v>
      </c>
      <c r="CV19" s="34">
        <f t="shared" ref="CV19" si="55">AY19</f>
        <v>0</v>
      </c>
      <c r="CW19" s="34">
        <f t="shared" ref="CW19" si="56">BG19</f>
        <v>0</v>
      </c>
      <c r="CX19" s="34">
        <f t="shared" ref="CX19" si="57">BO19</f>
        <v>0</v>
      </c>
      <c r="CY19" s="34">
        <f t="shared" ref="CY19" si="58">BW19</f>
        <v>0</v>
      </c>
      <c r="CZ19" s="34">
        <f t="shared" ref="CZ19" si="59">CE19</f>
        <v>1100.8000000000002</v>
      </c>
      <c r="DA19" s="34">
        <f t="shared" ref="DA19" si="60">CM19</f>
        <v>0</v>
      </c>
      <c r="DB19" s="34"/>
      <c r="DC19" s="34">
        <f t="shared" si="32"/>
        <v>1100.8000000000002</v>
      </c>
      <c r="DD19" s="34">
        <f t="shared" si="33"/>
        <v>0</v>
      </c>
      <c r="DE19" s="34">
        <f t="shared" si="34"/>
        <v>0</v>
      </c>
      <c r="DF19" s="34">
        <f t="shared" si="35"/>
        <v>0</v>
      </c>
      <c r="DG19" s="34">
        <f t="shared" si="36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 x14ac:dyDescent="0.2">
      <c r="A20" s="20" t="s">
        <v>199</v>
      </c>
      <c r="B20" s="109">
        <v>1998</v>
      </c>
      <c r="C20" s="23" t="s">
        <v>33</v>
      </c>
      <c r="D20" s="33"/>
      <c r="E20" s="30">
        <f t="shared" si="0"/>
        <v>0</v>
      </c>
      <c r="F20" s="4"/>
      <c r="G20" s="4"/>
      <c r="H20" s="4"/>
      <c r="I20" s="4"/>
      <c r="J20" s="4"/>
      <c r="K20" s="31">
        <f t="shared" si="1"/>
        <v>0</v>
      </c>
      <c r="L20" s="33"/>
      <c r="M20" s="30">
        <f t="shared" si="2"/>
        <v>0</v>
      </c>
      <c r="N20" s="4"/>
      <c r="O20" s="4"/>
      <c r="P20" s="4"/>
      <c r="Q20" s="4"/>
      <c r="R20" s="4"/>
      <c r="S20" s="31">
        <f t="shared" si="3"/>
        <v>0</v>
      </c>
      <c r="T20" s="29"/>
      <c r="U20" s="30">
        <f t="shared" si="4"/>
        <v>0</v>
      </c>
      <c r="V20" s="4"/>
      <c r="W20" s="4"/>
      <c r="X20" s="4"/>
      <c r="Y20" s="4"/>
      <c r="Z20" s="32"/>
      <c r="AA20" s="31">
        <f t="shared" si="5"/>
        <v>0</v>
      </c>
      <c r="AB20" s="29"/>
      <c r="AC20" s="30">
        <f t="shared" si="6"/>
        <v>0</v>
      </c>
      <c r="AD20" s="4"/>
      <c r="AE20" s="4"/>
      <c r="AF20" s="4"/>
      <c r="AG20" s="4"/>
      <c r="AH20" s="32"/>
      <c r="AI20" s="31">
        <f t="shared" si="7"/>
        <v>0</v>
      </c>
      <c r="AJ20" s="29"/>
      <c r="AK20" s="30">
        <f t="shared" si="8"/>
        <v>0</v>
      </c>
      <c r="AL20" s="4"/>
      <c r="AM20" s="4"/>
      <c r="AN20" s="4"/>
      <c r="AO20" s="4"/>
      <c r="AP20" s="32"/>
      <c r="AQ20" s="31">
        <f t="shared" si="9"/>
        <v>0</v>
      </c>
      <c r="AR20" s="4"/>
      <c r="AS20" s="30">
        <f t="shared" si="10"/>
        <v>0</v>
      </c>
      <c r="AT20" s="29"/>
      <c r="AU20" s="4"/>
      <c r="AV20" s="4"/>
      <c r="AW20" s="4"/>
      <c r="AX20" s="4"/>
      <c r="AY20" s="31">
        <f t="shared" si="11"/>
        <v>0</v>
      </c>
      <c r="AZ20" s="4"/>
      <c r="BA20" s="30">
        <f t="shared" si="12"/>
        <v>0</v>
      </c>
      <c r="BB20" s="29"/>
      <c r="BC20" s="4"/>
      <c r="BD20" s="4"/>
      <c r="BE20" s="4"/>
      <c r="BF20" s="4"/>
      <c r="BG20" s="31">
        <f t="shared" si="13"/>
        <v>0</v>
      </c>
      <c r="BH20" s="33"/>
      <c r="BI20" s="30">
        <f t="shared" si="14"/>
        <v>0</v>
      </c>
      <c r="BJ20" s="4"/>
      <c r="BK20" s="4"/>
      <c r="BL20" s="4"/>
      <c r="BM20" s="4"/>
      <c r="BN20" s="4"/>
      <c r="BO20" s="31">
        <f t="shared" si="15"/>
        <v>0</v>
      </c>
      <c r="BP20" s="33">
        <v>438</v>
      </c>
      <c r="BQ20" s="30">
        <f t="shared" si="16"/>
        <v>919.80000000000007</v>
      </c>
      <c r="BR20" s="4"/>
      <c r="BS20" s="4"/>
      <c r="BT20" s="4"/>
      <c r="BU20" s="4">
        <v>90</v>
      </c>
      <c r="BV20" s="4"/>
      <c r="BW20" s="31">
        <f t="shared" si="17"/>
        <v>1009.8000000000002</v>
      </c>
      <c r="BX20" s="29"/>
      <c r="BY20" s="30">
        <f t="shared" si="18"/>
        <v>0</v>
      </c>
      <c r="BZ20" s="4"/>
      <c r="CA20" s="4"/>
      <c r="CB20" s="4"/>
      <c r="CC20" s="4"/>
      <c r="CD20" s="32"/>
      <c r="CE20" s="31">
        <f t="shared" si="19"/>
        <v>0</v>
      </c>
      <c r="CF20" s="33"/>
      <c r="CG20" s="30">
        <f t="shared" si="20"/>
        <v>0</v>
      </c>
      <c r="CH20" s="4"/>
      <c r="CI20" s="4"/>
      <c r="CJ20" s="4"/>
      <c r="CK20" s="4"/>
      <c r="CL20" s="4"/>
      <c r="CM20" s="31">
        <f t="shared" si="21"/>
        <v>0</v>
      </c>
      <c r="CN20" s="61">
        <f t="shared" si="22"/>
        <v>201.96000000000004</v>
      </c>
      <c r="CO20" s="77">
        <v>18</v>
      </c>
      <c r="CP20" s="29"/>
      <c r="CQ20" s="34">
        <f t="shared" ref="CQ20" si="61">K20</f>
        <v>0</v>
      </c>
      <c r="CR20" s="34">
        <f t="shared" ref="CR20" si="62">S20</f>
        <v>0</v>
      </c>
      <c r="CS20" s="34">
        <f t="shared" ref="CS20" si="63">AA20</f>
        <v>0</v>
      </c>
      <c r="CT20" s="34">
        <f t="shared" ref="CT20" si="64">AI20</f>
        <v>0</v>
      </c>
      <c r="CU20" s="34">
        <f t="shared" ref="CU20" si="65">AQ20</f>
        <v>0</v>
      </c>
      <c r="CV20" s="34">
        <f t="shared" ref="CV20" si="66">AY20</f>
        <v>0</v>
      </c>
      <c r="CW20" s="34">
        <f t="shared" ref="CW20" si="67">BG20</f>
        <v>0</v>
      </c>
      <c r="CX20" s="34">
        <f t="shared" ref="CX20" si="68">BO20</f>
        <v>0</v>
      </c>
      <c r="CY20" s="34">
        <f t="shared" ref="CY20" si="69">BW20</f>
        <v>1009.8000000000002</v>
      </c>
      <c r="CZ20" s="34">
        <f t="shared" ref="CZ20" si="70">CE20</f>
        <v>0</v>
      </c>
      <c r="DA20" s="34">
        <f t="shared" ref="DA20" si="71">CM20</f>
        <v>0</v>
      </c>
      <c r="DB20" s="34"/>
      <c r="DC20" s="34">
        <f t="shared" si="32"/>
        <v>1009.8000000000002</v>
      </c>
      <c r="DD20" s="34">
        <f t="shared" si="33"/>
        <v>0</v>
      </c>
      <c r="DE20" s="34">
        <f t="shared" si="34"/>
        <v>0</v>
      </c>
      <c r="DF20" s="34">
        <f t="shared" si="35"/>
        <v>0</v>
      </c>
      <c r="DG20" s="34">
        <f t="shared" si="36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 x14ac:dyDescent="0.2">
      <c r="A21" s="20" t="s">
        <v>165</v>
      </c>
      <c r="B21" s="109">
        <v>2002</v>
      </c>
      <c r="C21" s="23" t="s">
        <v>142</v>
      </c>
      <c r="D21" s="33"/>
      <c r="E21" s="30">
        <f t="shared" si="0"/>
        <v>0</v>
      </c>
      <c r="F21" s="4"/>
      <c r="G21" s="4"/>
      <c r="H21" s="4"/>
      <c r="I21" s="4"/>
      <c r="J21" s="4"/>
      <c r="K21" s="31">
        <f t="shared" si="1"/>
        <v>0</v>
      </c>
      <c r="L21" s="33">
        <v>378</v>
      </c>
      <c r="M21" s="30">
        <f t="shared" si="2"/>
        <v>793.80000000000007</v>
      </c>
      <c r="N21" s="4"/>
      <c r="O21" s="4"/>
      <c r="P21" s="4"/>
      <c r="Q21" s="4">
        <v>130</v>
      </c>
      <c r="R21" s="4"/>
      <c r="S21" s="31">
        <f t="shared" si="3"/>
        <v>923.80000000000018</v>
      </c>
      <c r="T21" s="29"/>
      <c r="U21" s="30">
        <f t="shared" si="4"/>
        <v>0</v>
      </c>
      <c r="V21" s="4"/>
      <c r="W21" s="4"/>
      <c r="X21" s="4"/>
      <c r="Y21" s="4"/>
      <c r="Z21" s="32"/>
      <c r="AA21" s="31">
        <f t="shared" si="5"/>
        <v>0</v>
      </c>
      <c r="AB21" s="29"/>
      <c r="AC21" s="30">
        <f t="shared" si="6"/>
        <v>0</v>
      </c>
      <c r="AD21" s="4"/>
      <c r="AE21" s="4"/>
      <c r="AF21" s="4"/>
      <c r="AG21" s="4"/>
      <c r="AH21" s="32"/>
      <c r="AI21" s="31">
        <f t="shared" si="7"/>
        <v>0</v>
      </c>
      <c r="AJ21" s="29"/>
      <c r="AK21" s="30">
        <f t="shared" si="8"/>
        <v>0</v>
      </c>
      <c r="AL21" s="4"/>
      <c r="AM21" s="4"/>
      <c r="AN21" s="4"/>
      <c r="AO21" s="4"/>
      <c r="AP21" s="32"/>
      <c r="AQ21" s="31">
        <f t="shared" si="9"/>
        <v>0</v>
      </c>
      <c r="AR21" s="4"/>
      <c r="AS21" s="30">
        <f t="shared" si="10"/>
        <v>0</v>
      </c>
      <c r="AT21" s="29"/>
      <c r="AU21" s="4"/>
      <c r="AV21" s="4"/>
      <c r="AW21" s="4"/>
      <c r="AX21" s="4"/>
      <c r="AY21" s="31">
        <f t="shared" si="11"/>
        <v>0</v>
      </c>
      <c r="AZ21" s="4"/>
      <c r="BA21" s="30">
        <f t="shared" si="12"/>
        <v>0</v>
      </c>
      <c r="BB21" s="29"/>
      <c r="BC21" s="4"/>
      <c r="BD21" s="4"/>
      <c r="BE21" s="4"/>
      <c r="BF21" s="4"/>
      <c r="BG21" s="31">
        <f t="shared" si="13"/>
        <v>0</v>
      </c>
      <c r="BH21" s="33"/>
      <c r="BI21" s="30">
        <f t="shared" si="14"/>
        <v>0</v>
      </c>
      <c r="BJ21" s="4"/>
      <c r="BK21" s="4"/>
      <c r="BL21" s="4"/>
      <c r="BM21" s="4"/>
      <c r="BN21" s="4"/>
      <c r="BO21" s="31">
        <f t="shared" si="15"/>
        <v>0</v>
      </c>
      <c r="BP21" s="33"/>
      <c r="BQ21" s="30">
        <f t="shared" si="16"/>
        <v>0</v>
      </c>
      <c r="BR21" s="4"/>
      <c r="BS21" s="4"/>
      <c r="BT21" s="4"/>
      <c r="BU21" s="4"/>
      <c r="BV21" s="4"/>
      <c r="BW21" s="31">
        <f t="shared" si="17"/>
        <v>0</v>
      </c>
      <c r="BX21" s="29"/>
      <c r="BY21" s="30">
        <f t="shared" si="18"/>
        <v>0</v>
      </c>
      <c r="BZ21" s="4"/>
      <c r="CA21" s="4"/>
      <c r="CB21" s="4"/>
      <c r="CC21" s="4"/>
      <c r="CD21" s="32"/>
      <c r="CE21" s="31">
        <f t="shared" si="19"/>
        <v>0</v>
      </c>
      <c r="CF21" s="33"/>
      <c r="CG21" s="30">
        <f t="shared" si="20"/>
        <v>0</v>
      </c>
      <c r="CH21" s="4"/>
      <c r="CI21" s="4"/>
      <c r="CJ21" s="4"/>
      <c r="CK21" s="4"/>
      <c r="CL21" s="4"/>
      <c r="CM21" s="31">
        <f t="shared" si="21"/>
        <v>0</v>
      </c>
      <c r="CN21" s="61">
        <f t="shared" si="22"/>
        <v>184.76000000000005</v>
      </c>
      <c r="CO21" s="77">
        <v>19</v>
      </c>
      <c r="CP21" s="29"/>
      <c r="CQ21" s="34">
        <f t="shared" ref="CQ21:CQ22" si="72">K21</f>
        <v>0</v>
      </c>
      <c r="CR21" s="34">
        <f t="shared" ref="CR21:CR22" si="73">S21</f>
        <v>923.80000000000018</v>
      </c>
      <c r="CS21" s="34">
        <f t="shared" ref="CS21:CS22" si="74">AA21</f>
        <v>0</v>
      </c>
      <c r="CT21" s="34">
        <f t="shared" ref="CT21:CT22" si="75">AI21</f>
        <v>0</v>
      </c>
      <c r="CU21" s="34">
        <f t="shared" ref="CU21:CU22" si="76">AQ21</f>
        <v>0</v>
      </c>
      <c r="CV21" s="34">
        <f t="shared" ref="CV21:CV22" si="77">AY21</f>
        <v>0</v>
      </c>
      <c r="CW21" s="34">
        <f t="shared" ref="CW21:CW22" si="78">BG21</f>
        <v>0</v>
      </c>
      <c r="CX21" s="34">
        <f t="shared" ref="CX21:CX22" si="79">BO21</f>
        <v>0</v>
      </c>
      <c r="CY21" s="34">
        <f t="shared" ref="CY21:CY22" si="80">BW21</f>
        <v>0</v>
      </c>
      <c r="CZ21" s="34">
        <f t="shared" ref="CZ21:CZ22" si="81">CE21</f>
        <v>0</v>
      </c>
      <c r="DA21" s="34">
        <f t="shared" ref="DA21:DA22" si="82">CM21</f>
        <v>0</v>
      </c>
      <c r="DB21" s="34"/>
      <c r="DC21" s="34">
        <f t="shared" si="32"/>
        <v>923.80000000000018</v>
      </c>
      <c r="DD21" s="34">
        <f t="shared" si="33"/>
        <v>0</v>
      </c>
      <c r="DE21" s="34">
        <f t="shared" si="34"/>
        <v>0</v>
      </c>
      <c r="DF21" s="34">
        <f t="shared" si="35"/>
        <v>0</v>
      </c>
      <c r="DG21" s="34">
        <f t="shared" si="36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 x14ac:dyDescent="0.2">
      <c r="A22" s="20" t="s">
        <v>204</v>
      </c>
      <c r="B22" s="109">
        <v>2002</v>
      </c>
      <c r="C22" s="23" t="s">
        <v>129</v>
      </c>
      <c r="D22" s="33"/>
      <c r="E22" s="30">
        <f t="shared" si="0"/>
        <v>0</v>
      </c>
      <c r="F22" s="4"/>
      <c r="G22" s="4"/>
      <c r="H22" s="4"/>
      <c r="I22" s="4"/>
      <c r="J22" s="4"/>
      <c r="K22" s="31">
        <f t="shared" si="1"/>
        <v>0</v>
      </c>
      <c r="L22" s="33"/>
      <c r="M22" s="30">
        <f t="shared" si="2"/>
        <v>0</v>
      </c>
      <c r="N22" s="4"/>
      <c r="O22" s="4"/>
      <c r="P22" s="4"/>
      <c r="Q22" s="4"/>
      <c r="R22" s="4"/>
      <c r="S22" s="31">
        <f t="shared" si="3"/>
        <v>0</v>
      </c>
      <c r="T22" s="29"/>
      <c r="U22" s="30">
        <f t="shared" si="4"/>
        <v>0</v>
      </c>
      <c r="V22" s="4"/>
      <c r="W22" s="4"/>
      <c r="X22" s="4"/>
      <c r="Y22" s="4"/>
      <c r="Z22" s="32"/>
      <c r="AA22" s="31">
        <f t="shared" si="5"/>
        <v>0</v>
      </c>
      <c r="AB22" s="29"/>
      <c r="AC22" s="30">
        <f t="shared" si="6"/>
        <v>0</v>
      </c>
      <c r="AD22" s="4"/>
      <c r="AE22" s="4"/>
      <c r="AF22" s="4"/>
      <c r="AG22" s="4"/>
      <c r="AH22" s="32"/>
      <c r="AI22" s="31">
        <f t="shared" si="7"/>
        <v>0</v>
      </c>
      <c r="AJ22" s="29"/>
      <c r="AK22" s="30">
        <f t="shared" si="8"/>
        <v>0</v>
      </c>
      <c r="AL22" s="4"/>
      <c r="AM22" s="4"/>
      <c r="AN22" s="4"/>
      <c r="AO22" s="4"/>
      <c r="AP22" s="32"/>
      <c r="AQ22" s="31">
        <f t="shared" si="9"/>
        <v>0</v>
      </c>
      <c r="AR22" s="4"/>
      <c r="AS22" s="30">
        <f t="shared" si="10"/>
        <v>0</v>
      </c>
      <c r="AT22" s="29"/>
      <c r="AU22" s="4"/>
      <c r="AV22" s="4"/>
      <c r="AW22" s="4"/>
      <c r="AX22" s="4"/>
      <c r="AY22" s="31">
        <f t="shared" si="11"/>
        <v>0</v>
      </c>
      <c r="AZ22" s="4"/>
      <c r="BA22" s="30">
        <f t="shared" si="12"/>
        <v>0</v>
      </c>
      <c r="BB22" s="29"/>
      <c r="BC22" s="4"/>
      <c r="BD22" s="4"/>
      <c r="BE22" s="4"/>
      <c r="BF22" s="4"/>
      <c r="BG22" s="31">
        <f t="shared" si="13"/>
        <v>0</v>
      </c>
      <c r="BH22" s="33"/>
      <c r="BI22" s="30">
        <f t="shared" si="14"/>
        <v>0</v>
      </c>
      <c r="BJ22" s="4"/>
      <c r="BK22" s="4"/>
      <c r="BL22" s="4"/>
      <c r="BM22" s="4"/>
      <c r="BN22" s="4"/>
      <c r="BO22" s="31">
        <f t="shared" si="15"/>
        <v>0</v>
      </c>
      <c r="BP22" s="33"/>
      <c r="BQ22" s="30">
        <f t="shared" si="16"/>
        <v>0</v>
      </c>
      <c r="BR22" s="4"/>
      <c r="BS22" s="4"/>
      <c r="BT22" s="4"/>
      <c r="BU22" s="4"/>
      <c r="BV22" s="4"/>
      <c r="BW22" s="31">
        <f t="shared" si="17"/>
        <v>0</v>
      </c>
      <c r="BX22" s="29">
        <v>330</v>
      </c>
      <c r="BY22" s="30">
        <f t="shared" si="18"/>
        <v>693</v>
      </c>
      <c r="BZ22" s="4"/>
      <c r="CA22" s="4"/>
      <c r="CB22" s="4"/>
      <c r="CC22" s="4">
        <v>160</v>
      </c>
      <c r="CD22" s="32"/>
      <c r="CE22" s="31">
        <f t="shared" si="19"/>
        <v>853</v>
      </c>
      <c r="CF22" s="33"/>
      <c r="CG22" s="30">
        <f t="shared" si="20"/>
        <v>0</v>
      </c>
      <c r="CH22" s="4"/>
      <c r="CI22" s="4"/>
      <c r="CJ22" s="4"/>
      <c r="CK22" s="4"/>
      <c r="CL22" s="4"/>
      <c r="CM22" s="31">
        <f t="shared" si="21"/>
        <v>0</v>
      </c>
      <c r="CN22" s="61">
        <f t="shared" si="22"/>
        <v>170.6</v>
      </c>
      <c r="CO22" s="77">
        <v>20</v>
      </c>
      <c r="CP22" s="29"/>
      <c r="CQ22" s="34">
        <f t="shared" si="72"/>
        <v>0</v>
      </c>
      <c r="CR22" s="34">
        <f t="shared" si="73"/>
        <v>0</v>
      </c>
      <c r="CS22" s="34">
        <f t="shared" si="74"/>
        <v>0</v>
      </c>
      <c r="CT22" s="34">
        <f t="shared" si="75"/>
        <v>0</v>
      </c>
      <c r="CU22" s="34">
        <f t="shared" si="76"/>
        <v>0</v>
      </c>
      <c r="CV22" s="34">
        <f t="shared" si="77"/>
        <v>0</v>
      </c>
      <c r="CW22" s="34">
        <f t="shared" si="78"/>
        <v>0</v>
      </c>
      <c r="CX22" s="34">
        <f t="shared" si="79"/>
        <v>0</v>
      </c>
      <c r="CY22" s="34">
        <f t="shared" si="80"/>
        <v>0</v>
      </c>
      <c r="CZ22" s="34">
        <f t="shared" si="81"/>
        <v>853</v>
      </c>
      <c r="DA22" s="34">
        <f t="shared" si="82"/>
        <v>0</v>
      </c>
      <c r="DB22" s="34"/>
      <c r="DC22" s="34">
        <f t="shared" si="32"/>
        <v>853</v>
      </c>
      <c r="DD22" s="34">
        <f t="shared" si="33"/>
        <v>0</v>
      </c>
      <c r="DE22" s="34">
        <f t="shared" si="34"/>
        <v>0</v>
      </c>
      <c r="DF22" s="34">
        <f t="shared" si="35"/>
        <v>0</v>
      </c>
      <c r="DG22" s="34">
        <f t="shared" si="36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x14ac:dyDescent="0.2">
      <c r="A23" s="20" t="s">
        <v>80</v>
      </c>
      <c r="B23" s="109">
        <v>1970</v>
      </c>
      <c r="C23" s="23" t="s">
        <v>33</v>
      </c>
      <c r="D23" s="33"/>
      <c r="E23" s="30">
        <f t="shared" si="0"/>
        <v>0</v>
      </c>
      <c r="F23" s="4"/>
      <c r="G23" s="4"/>
      <c r="H23" s="4"/>
      <c r="I23" s="4"/>
      <c r="J23" s="4"/>
      <c r="K23" s="31">
        <f t="shared" si="1"/>
        <v>0</v>
      </c>
      <c r="L23" s="33"/>
      <c r="M23" s="30">
        <f t="shared" si="2"/>
        <v>0</v>
      </c>
      <c r="N23" s="4"/>
      <c r="O23" s="4"/>
      <c r="P23" s="4"/>
      <c r="Q23" s="4"/>
      <c r="R23" s="4"/>
      <c r="S23" s="31">
        <f t="shared" si="3"/>
        <v>0</v>
      </c>
      <c r="T23" s="29"/>
      <c r="U23" s="30">
        <f t="shared" si="4"/>
        <v>0</v>
      </c>
      <c r="V23" s="4"/>
      <c r="W23" s="4"/>
      <c r="X23" s="4"/>
      <c r="Y23" s="4"/>
      <c r="Z23" s="32"/>
      <c r="AA23" s="31">
        <f t="shared" si="5"/>
        <v>0</v>
      </c>
      <c r="AB23" s="29"/>
      <c r="AC23" s="30">
        <f t="shared" si="6"/>
        <v>0</v>
      </c>
      <c r="AD23" s="4"/>
      <c r="AE23" s="4"/>
      <c r="AF23" s="4"/>
      <c r="AG23" s="4"/>
      <c r="AH23" s="32"/>
      <c r="AI23" s="31">
        <f t="shared" si="7"/>
        <v>0</v>
      </c>
      <c r="AJ23" s="29"/>
      <c r="AK23" s="30">
        <f t="shared" si="8"/>
        <v>0</v>
      </c>
      <c r="AL23" s="4"/>
      <c r="AM23" s="4"/>
      <c r="AN23" s="4"/>
      <c r="AO23" s="4"/>
      <c r="AP23" s="32"/>
      <c r="AQ23" s="31">
        <f t="shared" si="9"/>
        <v>0</v>
      </c>
      <c r="AR23" s="4"/>
      <c r="AS23" s="30">
        <f t="shared" si="10"/>
        <v>0</v>
      </c>
      <c r="AT23" s="29"/>
      <c r="AU23" s="4"/>
      <c r="AV23" s="4"/>
      <c r="AW23" s="4"/>
      <c r="AX23" s="4"/>
      <c r="AY23" s="31">
        <f t="shared" si="11"/>
        <v>0</v>
      </c>
      <c r="AZ23" s="4"/>
      <c r="BA23" s="30">
        <f t="shared" si="12"/>
        <v>0</v>
      </c>
      <c r="BB23" s="29"/>
      <c r="BC23" s="4"/>
      <c r="BD23" s="4"/>
      <c r="BE23" s="4"/>
      <c r="BF23" s="4"/>
      <c r="BG23" s="31">
        <f t="shared" si="13"/>
        <v>0</v>
      </c>
      <c r="BH23" s="33"/>
      <c r="BI23" s="30">
        <f t="shared" si="14"/>
        <v>0</v>
      </c>
      <c r="BJ23" s="4"/>
      <c r="BK23" s="4"/>
      <c r="BL23" s="4"/>
      <c r="BM23" s="4"/>
      <c r="BN23" s="4"/>
      <c r="BO23" s="31">
        <f t="shared" si="15"/>
        <v>0</v>
      </c>
      <c r="BP23" s="33"/>
      <c r="BQ23" s="30">
        <f t="shared" si="16"/>
        <v>0</v>
      </c>
      <c r="BR23" s="4"/>
      <c r="BS23" s="4"/>
      <c r="BT23" s="4"/>
      <c r="BU23" s="4"/>
      <c r="BV23" s="4"/>
      <c r="BW23" s="31">
        <f t="shared" si="17"/>
        <v>0</v>
      </c>
      <c r="BX23" s="29"/>
      <c r="BY23" s="30">
        <f t="shared" si="18"/>
        <v>0</v>
      </c>
      <c r="BZ23" s="4"/>
      <c r="CA23" s="4"/>
      <c r="CB23" s="4"/>
      <c r="CC23" s="4"/>
      <c r="CD23" s="32"/>
      <c r="CE23" s="31">
        <f t="shared" si="19"/>
        <v>0</v>
      </c>
      <c r="CF23" s="33"/>
      <c r="CG23" s="30">
        <f t="shared" si="20"/>
        <v>0</v>
      </c>
      <c r="CH23" s="4"/>
      <c r="CI23" s="4"/>
      <c r="CJ23" s="4"/>
      <c r="CK23" s="4"/>
      <c r="CL23" s="4"/>
      <c r="CM23" s="31">
        <f t="shared" si="21"/>
        <v>0</v>
      </c>
      <c r="CN23" s="61">
        <f t="shared" si="22"/>
        <v>0</v>
      </c>
      <c r="CO23" s="77">
        <v>21</v>
      </c>
      <c r="CP23" s="29"/>
      <c r="CQ23" s="34">
        <f t="shared" si="37"/>
        <v>0</v>
      </c>
      <c r="CR23" s="34">
        <f t="shared" si="38"/>
        <v>0</v>
      </c>
      <c r="CS23" s="34">
        <f t="shared" si="23"/>
        <v>0</v>
      </c>
      <c r="CT23" s="34">
        <f t="shared" si="24"/>
        <v>0</v>
      </c>
      <c r="CU23" s="34">
        <f t="shared" si="25"/>
        <v>0</v>
      </c>
      <c r="CV23" s="34">
        <f t="shared" si="26"/>
        <v>0</v>
      </c>
      <c r="CW23" s="34">
        <f t="shared" si="27"/>
        <v>0</v>
      </c>
      <c r="CX23" s="34">
        <f t="shared" si="28"/>
        <v>0</v>
      </c>
      <c r="CY23" s="34">
        <f t="shared" si="29"/>
        <v>0</v>
      </c>
      <c r="CZ23" s="34">
        <f t="shared" si="30"/>
        <v>0</v>
      </c>
      <c r="DA23" s="34">
        <f t="shared" si="31"/>
        <v>0</v>
      </c>
      <c r="DB23" s="34"/>
      <c r="DC23" s="34">
        <f t="shared" si="32"/>
        <v>0</v>
      </c>
      <c r="DD23" s="34">
        <f t="shared" si="33"/>
        <v>0</v>
      </c>
      <c r="DE23" s="34">
        <f t="shared" si="34"/>
        <v>0</v>
      </c>
      <c r="DF23" s="34">
        <f t="shared" si="35"/>
        <v>0</v>
      </c>
      <c r="DG23" s="34">
        <f t="shared" si="36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x14ac:dyDescent="0.2">
      <c r="A24" s="47" t="s">
        <v>141</v>
      </c>
      <c r="B24" s="60"/>
      <c r="C24" s="38"/>
      <c r="D24" s="29"/>
      <c r="E24" s="42"/>
      <c r="F24" s="29"/>
      <c r="G24" s="29"/>
      <c r="H24" s="29"/>
      <c r="I24" s="29"/>
      <c r="J24" s="29"/>
      <c r="K24" s="42"/>
      <c r="L24" s="29"/>
      <c r="M24" s="42"/>
      <c r="N24" s="29"/>
      <c r="O24" s="29"/>
      <c r="P24" s="29"/>
      <c r="Q24" s="29"/>
      <c r="R24" s="29"/>
      <c r="S24" s="42"/>
      <c r="T24" s="29"/>
      <c r="U24" s="42"/>
      <c r="V24" s="29"/>
      <c r="W24" s="29"/>
      <c r="X24" s="29"/>
      <c r="Y24" s="29"/>
      <c r="Z24" s="29"/>
      <c r="AA24" s="42"/>
      <c r="AB24" s="29"/>
      <c r="AC24" s="42"/>
      <c r="AD24" s="29"/>
      <c r="AE24" s="29"/>
      <c r="AF24" s="29"/>
      <c r="AG24" s="29"/>
      <c r="AH24" s="29"/>
      <c r="AI24" s="42"/>
      <c r="AJ24" s="29"/>
      <c r="AK24" s="42"/>
      <c r="AL24" s="29"/>
      <c r="AM24" s="29"/>
      <c r="AN24" s="29"/>
      <c r="AO24" s="29"/>
      <c r="AP24" s="29"/>
      <c r="AQ24" s="42"/>
      <c r="AR24" s="29"/>
      <c r="AS24" s="42"/>
      <c r="AU24" s="29"/>
      <c r="AV24" s="29"/>
      <c r="AW24" s="29"/>
      <c r="AX24" s="29"/>
      <c r="AY24" s="42"/>
      <c r="AZ24" s="29"/>
      <c r="BA24" s="42"/>
      <c r="BB24" s="29"/>
      <c r="BC24" s="29"/>
      <c r="BD24" s="29"/>
      <c r="BE24" s="29"/>
      <c r="BF24" s="29"/>
      <c r="BG24" s="42"/>
      <c r="BH24" s="29"/>
      <c r="BI24" s="42"/>
      <c r="BJ24" s="29"/>
      <c r="BK24" s="29"/>
      <c r="BL24" s="29"/>
      <c r="BM24" s="29"/>
      <c r="BN24" s="29"/>
      <c r="BO24" s="42"/>
      <c r="BP24" s="29"/>
      <c r="BQ24" s="42"/>
      <c r="BR24" s="29"/>
      <c r="BS24" s="29"/>
      <c r="BT24" s="29"/>
      <c r="BU24" s="29"/>
      <c r="BV24" s="29"/>
      <c r="BW24" s="42"/>
      <c r="BX24" s="29"/>
      <c r="BY24" s="42"/>
      <c r="BZ24" s="29"/>
      <c r="CA24" s="29"/>
      <c r="CB24" s="29"/>
      <c r="CC24" s="29"/>
      <c r="CD24" s="29"/>
      <c r="CE24" s="42"/>
      <c r="CF24" s="29"/>
      <c r="CG24" s="42"/>
      <c r="CH24" s="29"/>
      <c r="CI24" s="29"/>
      <c r="CJ24" s="29"/>
      <c r="CK24" s="29"/>
      <c r="CL24" s="29"/>
      <c r="CM24" s="42"/>
      <c r="CN24" s="44"/>
      <c r="CO24" s="29"/>
      <c r="CP24" s="29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x14ac:dyDescent="0.2">
      <c r="A25" s="43" t="s">
        <v>160</v>
      </c>
      <c r="B25" s="60"/>
      <c r="C25" s="38"/>
      <c r="D25" s="29"/>
      <c r="E25" s="42"/>
      <c r="F25" s="29"/>
      <c r="G25" s="29"/>
      <c r="H25" s="29"/>
      <c r="I25" s="29"/>
      <c r="J25" s="29"/>
      <c r="K25" s="42"/>
      <c r="L25" s="29"/>
      <c r="M25" s="42"/>
      <c r="N25" s="29"/>
      <c r="O25" s="29"/>
      <c r="P25" s="29"/>
      <c r="Q25" s="29"/>
      <c r="R25" s="29"/>
      <c r="S25" s="42"/>
      <c r="T25" s="29"/>
      <c r="U25" s="42"/>
      <c r="V25" s="29"/>
      <c r="W25" s="29"/>
      <c r="X25" s="29"/>
      <c r="Y25" s="29"/>
      <c r="Z25" s="29"/>
      <c r="AA25" s="42"/>
      <c r="AB25" s="29"/>
      <c r="AC25" s="42"/>
      <c r="AD25" s="29"/>
      <c r="AE25" s="29"/>
      <c r="AF25" s="29"/>
      <c r="AG25" s="29"/>
      <c r="AH25" s="29"/>
      <c r="AI25" s="42"/>
      <c r="AJ25" s="29"/>
      <c r="AK25" s="42"/>
      <c r="AL25" s="29"/>
      <c r="AM25" s="29"/>
      <c r="AN25" s="29"/>
      <c r="AO25" s="29"/>
      <c r="AP25" s="29"/>
      <c r="AQ25" s="42"/>
      <c r="AR25" s="29"/>
      <c r="AS25" s="42"/>
      <c r="AU25" s="29"/>
      <c r="AV25" s="29"/>
      <c r="AW25" s="29"/>
      <c r="AX25" s="29"/>
      <c r="AY25" s="42"/>
      <c r="AZ25" s="29"/>
      <c r="BA25" s="42"/>
      <c r="BB25" s="29"/>
      <c r="BC25" s="29"/>
      <c r="BD25" s="29"/>
      <c r="BE25" s="29"/>
      <c r="BF25" s="29"/>
      <c r="BG25" s="42"/>
      <c r="BH25" s="29"/>
      <c r="BI25" s="42"/>
      <c r="BJ25" s="29"/>
      <c r="BK25" s="29"/>
      <c r="BL25" s="29"/>
      <c r="BM25" s="29"/>
      <c r="BN25" s="29"/>
      <c r="BO25" s="42"/>
      <c r="BP25" s="29"/>
      <c r="BQ25" s="42"/>
      <c r="BR25" s="29"/>
      <c r="BS25" s="29"/>
      <c r="BT25" s="29"/>
      <c r="BU25" s="29"/>
      <c r="BV25" s="29"/>
      <c r="BW25" s="42"/>
      <c r="BX25" s="29"/>
      <c r="BY25" s="42"/>
      <c r="BZ25" s="29"/>
      <c r="CA25" s="29"/>
      <c r="CB25" s="29"/>
      <c r="CC25" s="29"/>
      <c r="CD25" s="29"/>
      <c r="CE25" s="42"/>
      <c r="CF25" s="29"/>
      <c r="CG25" s="42"/>
      <c r="CH25" s="29"/>
      <c r="CI25" s="29"/>
      <c r="CJ25" s="29"/>
      <c r="CK25" s="29"/>
      <c r="CL25" s="29"/>
      <c r="CM25" s="42"/>
      <c r="CN25" s="44"/>
      <c r="CO25" s="29"/>
      <c r="CP25" s="29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x14ac:dyDescent="0.2">
      <c r="A26" s="15"/>
      <c r="B26" s="110"/>
      <c r="C26" s="16"/>
      <c r="E26" s="34"/>
      <c r="K26" s="34"/>
      <c r="M26" s="34"/>
      <c r="S26" s="34"/>
      <c r="U26" s="34"/>
      <c r="AA26" s="34"/>
      <c r="AC26" s="34"/>
      <c r="AI26" s="34"/>
      <c r="AK26" s="34"/>
      <c r="AQ26" s="34"/>
      <c r="AS26" s="34"/>
      <c r="AY26" s="34"/>
      <c r="BA26" s="34"/>
      <c r="BG26" s="34"/>
      <c r="BI26" s="34"/>
      <c r="BO26" s="34"/>
      <c r="BQ26" s="34"/>
      <c r="BW26" s="34"/>
      <c r="BY26" s="34"/>
      <c r="CE26" s="34"/>
      <c r="CG26" s="34"/>
      <c r="CM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8" customFormat="1" x14ac:dyDescent="0.2">
      <c r="A27" s="48"/>
      <c r="B27" s="91"/>
      <c r="C27" s="48"/>
      <c r="D27" s="49" t="s">
        <v>2</v>
      </c>
      <c r="E27" s="49" t="s">
        <v>2</v>
      </c>
      <c r="F27" s="49" t="s">
        <v>2</v>
      </c>
      <c r="G27" s="49" t="s">
        <v>2</v>
      </c>
      <c r="H27" s="49" t="s">
        <v>2</v>
      </c>
      <c r="I27" s="49" t="s">
        <v>2</v>
      </c>
      <c r="J27" s="49" t="s">
        <v>2</v>
      </c>
      <c r="K27" s="49" t="s">
        <v>2</v>
      </c>
      <c r="L27" s="49" t="s">
        <v>3</v>
      </c>
      <c r="M27" s="49" t="s">
        <v>3</v>
      </c>
      <c r="N27" s="49" t="s">
        <v>3</v>
      </c>
      <c r="O27" s="49" t="s">
        <v>3</v>
      </c>
      <c r="P27" s="49" t="s">
        <v>3</v>
      </c>
      <c r="Q27" s="49" t="s">
        <v>3</v>
      </c>
      <c r="R27" s="49" t="s">
        <v>3</v>
      </c>
      <c r="S27" s="49" t="s">
        <v>3</v>
      </c>
      <c r="T27" s="49" t="s">
        <v>4</v>
      </c>
      <c r="U27" s="49" t="s">
        <v>4</v>
      </c>
      <c r="V27" s="49" t="s">
        <v>4</v>
      </c>
      <c r="W27" s="49" t="s">
        <v>4</v>
      </c>
      <c r="X27" s="49" t="s">
        <v>4</v>
      </c>
      <c r="Y27" s="49" t="s">
        <v>4</v>
      </c>
      <c r="Z27" s="49" t="s">
        <v>4</v>
      </c>
      <c r="AA27" s="49" t="s">
        <v>4</v>
      </c>
      <c r="AB27" s="49" t="s">
        <v>5</v>
      </c>
      <c r="AC27" s="49" t="s">
        <v>5</v>
      </c>
      <c r="AD27" s="49" t="s">
        <v>5</v>
      </c>
      <c r="AE27" s="49" t="s">
        <v>5</v>
      </c>
      <c r="AF27" s="49" t="s">
        <v>5</v>
      </c>
      <c r="AG27" s="49" t="s">
        <v>5</v>
      </c>
      <c r="AH27" s="49" t="s">
        <v>5</v>
      </c>
      <c r="AI27" s="49" t="s">
        <v>5</v>
      </c>
      <c r="AJ27" s="49" t="s">
        <v>6</v>
      </c>
      <c r="AK27" s="49" t="s">
        <v>6</v>
      </c>
      <c r="AL27" s="49" t="s">
        <v>6</v>
      </c>
      <c r="AM27" s="49" t="s">
        <v>6</v>
      </c>
      <c r="AN27" s="49" t="s">
        <v>6</v>
      </c>
      <c r="AO27" s="49" t="s">
        <v>6</v>
      </c>
      <c r="AP27" s="49" t="s">
        <v>6</v>
      </c>
      <c r="AQ27" s="49" t="s">
        <v>6</v>
      </c>
      <c r="AR27" s="49" t="s">
        <v>7</v>
      </c>
      <c r="AS27" s="49" t="s">
        <v>7</v>
      </c>
      <c r="AT27" s="49" t="s">
        <v>7</v>
      </c>
      <c r="AU27" s="49" t="s">
        <v>7</v>
      </c>
      <c r="AV27" s="49" t="s">
        <v>7</v>
      </c>
      <c r="AW27" s="49" t="s">
        <v>7</v>
      </c>
      <c r="AX27" s="49" t="s">
        <v>7</v>
      </c>
      <c r="AY27" s="49" t="s">
        <v>7</v>
      </c>
      <c r="AZ27" s="49" t="s">
        <v>8</v>
      </c>
      <c r="BA27" s="49" t="s">
        <v>8</v>
      </c>
      <c r="BB27" s="49" t="s">
        <v>8</v>
      </c>
      <c r="BC27" s="49" t="s">
        <v>8</v>
      </c>
      <c r="BD27" s="49" t="s">
        <v>8</v>
      </c>
      <c r="BE27" s="49" t="s">
        <v>8</v>
      </c>
      <c r="BF27" s="49" t="s">
        <v>8</v>
      </c>
      <c r="BG27" s="49" t="s">
        <v>8</v>
      </c>
      <c r="BH27" s="49" t="s">
        <v>9</v>
      </c>
      <c r="BI27" s="49" t="s">
        <v>9</v>
      </c>
      <c r="BJ27" s="49" t="s">
        <v>9</v>
      </c>
      <c r="BK27" s="49" t="s">
        <v>9</v>
      </c>
      <c r="BL27" s="49" t="s">
        <v>9</v>
      </c>
      <c r="BM27" s="49" t="s">
        <v>9</v>
      </c>
      <c r="BN27" s="49" t="s">
        <v>9</v>
      </c>
      <c r="BO27" s="49" t="s">
        <v>9</v>
      </c>
      <c r="BP27" s="49" t="s">
        <v>10</v>
      </c>
      <c r="BQ27" s="49" t="s">
        <v>10</v>
      </c>
      <c r="BR27" s="49" t="s">
        <v>10</v>
      </c>
      <c r="BS27" s="49" t="s">
        <v>10</v>
      </c>
      <c r="BT27" s="49" t="s">
        <v>10</v>
      </c>
      <c r="BU27" s="49" t="s">
        <v>10</v>
      </c>
      <c r="BV27" s="49" t="s">
        <v>10</v>
      </c>
      <c r="BW27" s="49" t="s">
        <v>10</v>
      </c>
      <c r="BX27" s="49" t="s">
        <v>23</v>
      </c>
      <c r="BY27" s="49" t="s">
        <v>23</v>
      </c>
      <c r="BZ27" s="49" t="s">
        <v>23</v>
      </c>
      <c r="CA27" s="49" t="s">
        <v>23</v>
      </c>
      <c r="CB27" s="49" t="s">
        <v>23</v>
      </c>
      <c r="CC27" s="49" t="s">
        <v>23</v>
      </c>
      <c r="CD27" s="49" t="s">
        <v>23</v>
      </c>
      <c r="CE27" s="49" t="s">
        <v>23</v>
      </c>
      <c r="CF27" s="49" t="s">
        <v>155</v>
      </c>
      <c r="CG27" s="49" t="s">
        <v>155</v>
      </c>
      <c r="CH27" s="49" t="s">
        <v>155</v>
      </c>
      <c r="CI27" s="49" t="s">
        <v>155</v>
      </c>
      <c r="CJ27" s="49" t="s">
        <v>155</v>
      </c>
      <c r="CK27" s="49" t="s">
        <v>155</v>
      </c>
      <c r="CL27" s="49" t="s">
        <v>155</v>
      </c>
      <c r="CM27" s="49" t="s">
        <v>155</v>
      </c>
      <c r="CN27" s="51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18"/>
      <c r="DC27" s="18"/>
      <c r="DD27" s="18"/>
      <c r="DE27" s="18"/>
      <c r="DF27" s="18"/>
      <c r="DG27" s="18"/>
    </row>
    <row r="28" spans="1:123" s="93" customFormat="1" x14ac:dyDescent="0.2">
      <c r="A28" s="89" t="s">
        <v>16</v>
      </c>
      <c r="B28" s="89" t="s">
        <v>28</v>
      </c>
      <c r="C28" s="96" t="s">
        <v>21</v>
      </c>
      <c r="D28" s="97" t="s">
        <v>15</v>
      </c>
      <c r="E28" s="98" t="s">
        <v>11</v>
      </c>
      <c r="F28" s="89" t="s">
        <v>19</v>
      </c>
      <c r="G28" s="89" t="s">
        <v>12</v>
      </c>
      <c r="H28" s="89" t="s">
        <v>13</v>
      </c>
      <c r="I28" s="89" t="s">
        <v>1</v>
      </c>
      <c r="J28" s="89" t="s">
        <v>14</v>
      </c>
      <c r="K28" s="99" t="s">
        <v>0</v>
      </c>
      <c r="L28" s="97" t="s">
        <v>15</v>
      </c>
      <c r="M28" s="98" t="s">
        <v>11</v>
      </c>
      <c r="N28" s="89" t="s">
        <v>19</v>
      </c>
      <c r="O28" s="89" t="s">
        <v>12</v>
      </c>
      <c r="P28" s="89" t="s">
        <v>13</v>
      </c>
      <c r="Q28" s="89" t="s">
        <v>1</v>
      </c>
      <c r="R28" s="89" t="s">
        <v>14</v>
      </c>
      <c r="S28" s="99" t="s">
        <v>0</v>
      </c>
      <c r="T28" s="100" t="s">
        <v>45</v>
      </c>
      <c r="U28" s="98" t="s">
        <v>22</v>
      </c>
      <c r="V28" s="89" t="s">
        <v>19</v>
      </c>
      <c r="W28" s="89" t="s">
        <v>12</v>
      </c>
      <c r="X28" s="89" t="s">
        <v>13</v>
      </c>
      <c r="Y28" s="89" t="s">
        <v>1</v>
      </c>
      <c r="Z28" s="101" t="s">
        <v>14</v>
      </c>
      <c r="AA28" s="99" t="s">
        <v>0</v>
      </c>
      <c r="AB28" s="100" t="s">
        <v>45</v>
      </c>
      <c r="AC28" s="98" t="s">
        <v>22</v>
      </c>
      <c r="AD28" s="89" t="s">
        <v>19</v>
      </c>
      <c r="AE28" s="89" t="s">
        <v>12</v>
      </c>
      <c r="AF28" s="89" t="s">
        <v>13</v>
      </c>
      <c r="AG28" s="89" t="s">
        <v>1</v>
      </c>
      <c r="AH28" s="101" t="s">
        <v>14</v>
      </c>
      <c r="AI28" s="99" t="s">
        <v>0</v>
      </c>
      <c r="AJ28" s="100" t="s">
        <v>45</v>
      </c>
      <c r="AK28" s="98" t="s">
        <v>22</v>
      </c>
      <c r="AL28" s="89" t="s">
        <v>19</v>
      </c>
      <c r="AM28" s="89" t="s">
        <v>12</v>
      </c>
      <c r="AN28" s="89" t="s">
        <v>13</v>
      </c>
      <c r="AO28" s="89" t="s">
        <v>1</v>
      </c>
      <c r="AP28" s="101" t="s">
        <v>14</v>
      </c>
      <c r="AQ28" s="99" t="s">
        <v>0</v>
      </c>
      <c r="AR28" s="97" t="s">
        <v>24</v>
      </c>
      <c r="AS28" s="98" t="s">
        <v>25</v>
      </c>
      <c r="AT28" s="89" t="s">
        <v>19</v>
      </c>
      <c r="AU28" s="89" t="s">
        <v>12</v>
      </c>
      <c r="AV28" s="89" t="s">
        <v>13</v>
      </c>
      <c r="AW28" s="89" t="s">
        <v>1</v>
      </c>
      <c r="AX28" s="89" t="s">
        <v>14</v>
      </c>
      <c r="AY28" s="99" t="s">
        <v>0</v>
      </c>
      <c r="AZ28" s="97" t="s">
        <v>24</v>
      </c>
      <c r="BA28" s="98" t="s">
        <v>22</v>
      </c>
      <c r="BB28" s="89" t="s">
        <v>19</v>
      </c>
      <c r="BC28" s="89" t="s">
        <v>12</v>
      </c>
      <c r="BD28" s="89" t="s">
        <v>13</v>
      </c>
      <c r="BE28" s="89" t="s">
        <v>1</v>
      </c>
      <c r="BF28" s="89" t="s">
        <v>14</v>
      </c>
      <c r="BG28" s="99" t="s">
        <v>0</v>
      </c>
      <c r="BH28" s="97" t="s">
        <v>24</v>
      </c>
      <c r="BI28" s="98" t="s">
        <v>22</v>
      </c>
      <c r="BJ28" s="89" t="s">
        <v>19</v>
      </c>
      <c r="BK28" s="89" t="s">
        <v>12</v>
      </c>
      <c r="BL28" s="89" t="s">
        <v>13</v>
      </c>
      <c r="BM28" s="89" t="s">
        <v>1</v>
      </c>
      <c r="BN28" s="89" t="s">
        <v>14</v>
      </c>
      <c r="BO28" s="99" t="s">
        <v>0</v>
      </c>
      <c r="BP28" s="97" t="s">
        <v>15</v>
      </c>
      <c r="BQ28" s="98" t="s">
        <v>11</v>
      </c>
      <c r="BR28" s="89" t="s">
        <v>19</v>
      </c>
      <c r="BS28" s="89" t="s">
        <v>12</v>
      </c>
      <c r="BT28" s="89" t="s">
        <v>13</v>
      </c>
      <c r="BU28" s="89" t="s">
        <v>1</v>
      </c>
      <c r="BV28" s="89" t="s">
        <v>14</v>
      </c>
      <c r="BW28" s="99" t="s">
        <v>0</v>
      </c>
      <c r="BX28" s="100" t="s">
        <v>15</v>
      </c>
      <c r="BY28" s="98" t="s">
        <v>11</v>
      </c>
      <c r="BZ28" s="89" t="s">
        <v>19</v>
      </c>
      <c r="CA28" s="89" t="s">
        <v>12</v>
      </c>
      <c r="CB28" s="89" t="s">
        <v>13</v>
      </c>
      <c r="CC28" s="89" t="s">
        <v>1</v>
      </c>
      <c r="CD28" s="101" t="s">
        <v>14</v>
      </c>
      <c r="CE28" s="99" t="s">
        <v>0</v>
      </c>
      <c r="CF28" s="97" t="s">
        <v>15</v>
      </c>
      <c r="CG28" s="98" t="s">
        <v>11</v>
      </c>
      <c r="CH28" s="89" t="s">
        <v>19</v>
      </c>
      <c r="CI28" s="89" t="s">
        <v>12</v>
      </c>
      <c r="CJ28" s="89" t="s">
        <v>13</v>
      </c>
      <c r="CK28" s="89" t="s">
        <v>1</v>
      </c>
      <c r="CL28" s="89" t="s">
        <v>14</v>
      </c>
      <c r="CM28" s="99" t="s">
        <v>0</v>
      </c>
      <c r="CN28" s="102" t="s">
        <v>17</v>
      </c>
      <c r="CO28" s="103" t="s">
        <v>18</v>
      </c>
      <c r="CP28" s="91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9"/>
      <c r="DC28" s="9"/>
      <c r="DD28" s="9"/>
      <c r="DE28" s="9"/>
      <c r="DF28" s="9"/>
      <c r="DG28" s="9"/>
    </row>
    <row r="29" spans="1:123" x14ac:dyDescent="0.2">
      <c r="A29" s="20" t="s">
        <v>66</v>
      </c>
      <c r="B29" s="109">
        <v>1993</v>
      </c>
      <c r="C29" s="22" t="s">
        <v>35</v>
      </c>
      <c r="D29" s="10">
        <v>563</v>
      </c>
      <c r="E29" s="7">
        <f t="shared" ref="E29:E66" si="83">D29*2.1</f>
        <v>1182.3</v>
      </c>
      <c r="F29" s="3"/>
      <c r="G29" s="3"/>
      <c r="H29" s="3">
        <v>200</v>
      </c>
      <c r="I29" s="3">
        <v>160</v>
      </c>
      <c r="J29" s="3">
        <v>400</v>
      </c>
      <c r="K29" s="11">
        <f t="shared" ref="K29:K66" si="84">SUM(D29:J29)-D29</f>
        <v>1942.3000000000002</v>
      </c>
      <c r="L29" s="10">
        <v>567</v>
      </c>
      <c r="M29" s="7">
        <f t="shared" ref="M29:M66" si="85">L29*2.1</f>
        <v>1190.7</v>
      </c>
      <c r="N29" s="3"/>
      <c r="O29" s="3"/>
      <c r="P29" s="3">
        <v>500</v>
      </c>
      <c r="Q29" s="3">
        <v>250</v>
      </c>
      <c r="R29" s="3">
        <v>400</v>
      </c>
      <c r="S29" s="11">
        <f t="shared" ref="S29:S66" si="86">SUM(L29:R29)-L29</f>
        <v>2340.6999999999998</v>
      </c>
      <c r="T29" s="2">
        <v>617</v>
      </c>
      <c r="U29" s="7">
        <f t="shared" ref="U29:U66" si="87">T29*1.98</f>
        <v>1221.6600000000001</v>
      </c>
      <c r="V29" s="3"/>
      <c r="W29" s="3"/>
      <c r="X29" s="3">
        <v>200</v>
      </c>
      <c r="Y29" s="3">
        <v>140</v>
      </c>
      <c r="Z29" s="5">
        <v>200</v>
      </c>
      <c r="AA29" s="11">
        <f t="shared" ref="AA29:AA66" si="88">SUM(T29:Z29)-T29</f>
        <v>1761.6599999999999</v>
      </c>
      <c r="AB29" s="2">
        <v>629</v>
      </c>
      <c r="AC29" s="7">
        <f t="shared" ref="AC29:AC66" si="89">(AB29)*1.98</f>
        <v>1245.42</v>
      </c>
      <c r="AD29" s="3"/>
      <c r="AE29" s="3"/>
      <c r="AF29" s="3">
        <v>300</v>
      </c>
      <c r="AG29" s="3">
        <v>150</v>
      </c>
      <c r="AH29" s="5">
        <v>200</v>
      </c>
      <c r="AI29" s="11">
        <f t="shared" ref="AI29:AI66" si="90">SUM(AB29:AH29)-AB29</f>
        <v>1895.42</v>
      </c>
      <c r="AJ29" s="2">
        <v>643</v>
      </c>
      <c r="AK29" s="7">
        <f t="shared" ref="AK29:AK66" si="91">AJ29*1.98</f>
        <v>1273.1400000000001</v>
      </c>
      <c r="AL29" s="3"/>
      <c r="AM29" s="3"/>
      <c r="AN29" s="3">
        <v>200</v>
      </c>
      <c r="AO29" s="3">
        <v>130</v>
      </c>
      <c r="AP29" s="5">
        <v>200</v>
      </c>
      <c r="AQ29" s="11">
        <f t="shared" ref="AQ29:AQ66" si="92">SUM(AJ29:AP29)-AJ29</f>
        <v>1803.1400000000003</v>
      </c>
      <c r="AR29" s="10">
        <v>604</v>
      </c>
      <c r="AS29" s="7">
        <f t="shared" ref="AS29:AS66" si="93">AR29*1.98</f>
        <v>1195.92</v>
      </c>
      <c r="AT29" s="3"/>
      <c r="AU29" s="3"/>
      <c r="AV29" s="3">
        <v>800</v>
      </c>
      <c r="AW29" s="3">
        <v>240</v>
      </c>
      <c r="AX29" s="3"/>
      <c r="AY29" s="11">
        <f t="shared" ref="AY29:AY66" si="94">SUM(AR29:AX29)-AR29</f>
        <v>2235.92</v>
      </c>
      <c r="AZ29" s="10"/>
      <c r="BA29" s="7">
        <f t="shared" ref="BA29:BA66" si="95">AZ29*1.98</f>
        <v>0</v>
      </c>
      <c r="BB29" s="3"/>
      <c r="BC29" s="3"/>
      <c r="BD29" s="3"/>
      <c r="BE29" s="3"/>
      <c r="BF29" s="3"/>
      <c r="BG29" s="11">
        <f t="shared" ref="BG29:BG66" si="96">SUM(AZ29:BF29)-AZ29</f>
        <v>0</v>
      </c>
      <c r="BH29" s="10">
        <v>608</v>
      </c>
      <c r="BI29" s="7">
        <f t="shared" ref="BI29:BI66" si="97">BH29*1.98</f>
        <v>1203.8399999999999</v>
      </c>
      <c r="BJ29" s="3"/>
      <c r="BK29" s="3"/>
      <c r="BL29" s="3">
        <v>80</v>
      </c>
      <c r="BM29" s="3">
        <v>220</v>
      </c>
      <c r="BN29" s="3"/>
      <c r="BO29" s="11">
        <f t="shared" ref="BO29:BO66" si="98">SUM(BH29:BN29)-BH29</f>
        <v>1503.8400000000001</v>
      </c>
      <c r="BP29" s="10"/>
      <c r="BQ29" s="7">
        <f t="shared" ref="BQ29:BQ66" si="99">BP29*2.1</f>
        <v>0</v>
      </c>
      <c r="BR29" s="3"/>
      <c r="BS29" s="3"/>
      <c r="BT29" s="3"/>
      <c r="BU29" s="3"/>
      <c r="BV29" s="3"/>
      <c r="BW29" s="11">
        <f t="shared" ref="BW29:BW66" si="100">SUM(BP29:BV29)-BP29</f>
        <v>0</v>
      </c>
      <c r="BX29" s="2"/>
      <c r="BY29" s="7">
        <f t="shared" ref="BY29:BY66" si="101">(BX29)*2.1</f>
        <v>0</v>
      </c>
      <c r="BZ29" s="3"/>
      <c r="CA29" s="3"/>
      <c r="CB29" s="3"/>
      <c r="CC29" s="3"/>
      <c r="CD29" s="5"/>
      <c r="CE29" s="11">
        <f t="shared" ref="CE29:CE66" si="102">SUM(BX29:CD29)-BX29</f>
        <v>0</v>
      </c>
      <c r="CF29" s="10">
        <v>534</v>
      </c>
      <c r="CG29" s="7">
        <f t="shared" ref="CG29:CG66" si="103">CF29*2.1</f>
        <v>1121.4000000000001</v>
      </c>
      <c r="CH29" s="3"/>
      <c r="CI29" s="3"/>
      <c r="CJ29" s="3">
        <v>30</v>
      </c>
      <c r="CK29" s="3">
        <v>110</v>
      </c>
      <c r="CL29" s="3"/>
      <c r="CM29" s="11">
        <f t="shared" ref="CM29:CM66" si="104">SUM(CF29:CL29)-CF29</f>
        <v>1261.4000000000001</v>
      </c>
      <c r="CN29" s="62">
        <f t="shared" ref="CN29:CN66" si="105">AVERAGE(DC29:DG29)</f>
        <v>2043.4959999999999</v>
      </c>
      <c r="CO29" s="78">
        <v>1</v>
      </c>
      <c r="CP29" s="2"/>
      <c r="CQ29" s="34">
        <f>K29</f>
        <v>1942.3000000000002</v>
      </c>
      <c r="CR29" s="34">
        <f>S29</f>
        <v>2340.6999999999998</v>
      </c>
      <c r="CS29" s="34">
        <f t="shared" ref="CS29:CS60" si="106">AA29</f>
        <v>1761.6599999999999</v>
      </c>
      <c r="CT29" s="34">
        <f t="shared" ref="CT29:CT60" si="107">AI29</f>
        <v>1895.42</v>
      </c>
      <c r="CU29" s="34">
        <f t="shared" ref="CU29:CU60" si="108">AQ29</f>
        <v>1803.1400000000003</v>
      </c>
      <c r="CV29" s="34">
        <f t="shared" ref="CV29:CV60" si="109">AY29</f>
        <v>2235.92</v>
      </c>
      <c r="CW29" s="34">
        <f t="shared" ref="CW29:CW60" si="110">BG29</f>
        <v>0</v>
      </c>
      <c r="CX29" s="34">
        <f t="shared" ref="CX29:CX60" si="111">BO29</f>
        <v>1503.8400000000001</v>
      </c>
      <c r="CY29" s="34">
        <f t="shared" ref="CY29:CY60" si="112">BW29</f>
        <v>0</v>
      </c>
      <c r="CZ29" s="34">
        <f t="shared" ref="CZ29:CZ60" si="113">CE29</f>
        <v>0</v>
      </c>
      <c r="DA29" s="34">
        <f t="shared" ref="DA29:DA60" si="114">CM29</f>
        <v>1261.4000000000001</v>
      </c>
      <c r="DC29" s="6">
        <f t="shared" ref="DC29:DC66" si="115">LARGE($CQ29:$DA29,1)</f>
        <v>2340.6999999999998</v>
      </c>
      <c r="DD29" s="6">
        <f t="shared" ref="DD29:DD66" si="116">LARGE($CQ29:$DA29,2)</f>
        <v>2235.92</v>
      </c>
      <c r="DE29" s="6">
        <f t="shared" ref="DE29:DE66" si="117">LARGE($CQ29:$DA29,3)</f>
        <v>1942.3000000000002</v>
      </c>
      <c r="DF29" s="6">
        <f t="shared" ref="DF29:DF66" si="118">LARGE($CQ29:$DA29,4)</f>
        <v>1895.42</v>
      </c>
      <c r="DG29" s="6">
        <f t="shared" ref="DG29:DG66" si="119">LARGE($CQ29:$DA29,5)</f>
        <v>1803.1400000000003</v>
      </c>
    </row>
    <row r="30" spans="1:123" x14ac:dyDescent="0.2">
      <c r="A30" s="20" t="s">
        <v>32</v>
      </c>
      <c r="B30" s="109">
        <v>1967</v>
      </c>
      <c r="C30" s="23" t="s">
        <v>129</v>
      </c>
      <c r="D30" s="10">
        <v>570</v>
      </c>
      <c r="E30" s="7">
        <f t="shared" si="83"/>
        <v>1197</v>
      </c>
      <c r="F30" s="3"/>
      <c r="G30" s="3"/>
      <c r="H30" s="4">
        <v>300</v>
      </c>
      <c r="I30" s="3">
        <v>160</v>
      </c>
      <c r="J30" s="3">
        <v>200</v>
      </c>
      <c r="K30" s="11">
        <f t="shared" si="84"/>
        <v>1857</v>
      </c>
      <c r="L30" s="10">
        <v>567</v>
      </c>
      <c r="M30" s="7">
        <f t="shared" si="85"/>
        <v>1190.7</v>
      </c>
      <c r="N30" s="3"/>
      <c r="O30" s="3"/>
      <c r="P30" s="4">
        <v>200</v>
      </c>
      <c r="Q30" s="3">
        <v>250</v>
      </c>
      <c r="R30" s="3">
        <v>400</v>
      </c>
      <c r="S30" s="11">
        <f t="shared" si="86"/>
        <v>2040.6999999999998</v>
      </c>
      <c r="T30" s="2"/>
      <c r="U30" s="7">
        <f t="shared" si="87"/>
        <v>0</v>
      </c>
      <c r="V30" s="3"/>
      <c r="W30" s="3"/>
      <c r="X30" s="4"/>
      <c r="Y30" s="3"/>
      <c r="Z30" s="5"/>
      <c r="AA30" s="11">
        <f t="shared" si="88"/>
        <v>0</v>
      </c>
      <c r="AB30" s="2">
        <v>604</v>
      </c>
      <c r="AC30" s="7">
        <f t="shared" si="89"/>
        <v>1195.92</v>
      </c>
      <c r="AD30" s="3"/>
      <c r="AE30" s="3"/>
      <c r="AF30" s="4">
        <v>200</v>
      </c>
      <c r="AG30" s="3">
        <v>150</v>
      </c>
      <c r="AH30" s="5"/>
      <c r="AI30" s="11">
        <f t="shared" si="90"/>
        <v>1545.92</v>
      </c>
      <c r="AJ30" s="2"/>
      <c r="AK30" s="7">
        <f t="shared" si="91"/>
        <v>0</v>
      </c>
      <c r="AL30" s="3"/>
      <c r="AM30" s="3"/>
      <c r="AN30" s="4"/>
      <c r="AO30" s="3"/>
      <c r="AP30" s="5"/>
      <c r="AQ30" s="11">
        <f t="shared" si="92"/>
        <v>0</v>
      </c>
      <c r="AR30" s="10">
        <v>585</v>
      </c>
      <c r="AS30" s="7">
        <f t="shared" si="93"/>
        <v>1158.3</v>
      </c>
      <c r="AT30" s="3"/>
      <c r="AU30" s="3"/>
      <c r="AV30" s="4">
        <v>700</v>
      </c>
      <c r="AW30" s="3">
        <v>240</v>
      </c>
      <c r="AX30" s="3"/>
      <c r="AY30" s="11">
        <f t="shared" si="94"/>
        <v>2098.3000000000002</v>
      </c>
      <c r="AZ30" s="10"/>
      <c r="BA30" s="7">
        <f t="shared" si="95"/>
        <v>0</v>
      </c>
      <c r="BB30" s="3"/>
      <c r="BC30" s="3"/>
      <c r="BD30" s="4"/>
      <c r="BE30" s="3"/>
      <c r="BF30" s="3"/>
      <c r="BG30" s="11">
        <f t="shared" si="96"/>
        <v>0</v>
      </c>
      <c r="BH30" s="10">
        <v>635</v>
      </c>
      <c r="BI30" s="7">
        <f t="shared" si="97"/>
        <v>1257.3</v>
      </c>
      <c r="BJ30" s="3"/>
      <c r="BK30" s="3"/>
      <c r="BL30" s="4">
        <v>40</v>
      </c>
      <c r="BM30" s="3">
        <v>220</v>
      </c>
      <c r="BN30" s="3">
        <v>200</v>
      </c>
      <c r="BO30" s="11">
        <f t="shared" si="98"/>
        <v>1717.3000000000002</v>
      </c>
      <c r="BP30" s="10">
        <v>568</v>
      </c>
      <c r="BQ30" s="7">
        <f t="shared" si="99"/>
        <v>1192.8</v>
      </c>
      <c r="BR30" s="3"/>
      <c r="BS30" s="3"/>
      <c r="BT30" s="4">
        <v>300</v>
      </c>
      <c r="BU30" s="3">
        <v>110</v>
      </c>
      <c r="BV30" s="3">
        <v>200</v>
      </c>
      <c r="BW30" s="11">
        <f t="shared" si="100"/>
        <v>1802.8000000000002</v>
      </c>
      <c r="BX30" s="2">
        <v>569</v>
      </c>
      <c r="BY30" s="7">
        <f t="shared" si="101"/>
        <v>1194.9000000000001</v>
      </c>
      <c r="BZ30" s="3"/>
      <c r="CA30" s="3"/>
      <c r="CB30" s="4">
        <v>300</v>
      </c>
      <c r="CC30" s="3">
        <v>210</v>
      </c>
      <c r="CD30" s="5">
        <v>200</v>
      </c>
      <c r="CE30" s="11">
        <f t="shared" si="102"/>
        <v>1904.9</v>
      </c>
      <c r="CF30" s="10">
        <v>566</v>
      </c>
      <c r="CG30" s="7">
        <f t="shared" si="103"/>
        <v>1188.6000000000001</v>
      </c>
      <c r="CH30" s="3"/>
      <c r="CI30" s="3"/>
      <c r="CJ30" s="4">
        <v>300</v>
      </c>
      <c r="CK30" s="3">
        <v>110</v>
      </c>
      <c r="CL30" s="3">
        <v>400</v>
      </c>
      <c r="CM30" s="11">
        <f t="shared" si="104"/>
        <v>1998.6000000000004</v>
      </c>
      <c r="CN30" s="62">
        <f t="shared" si="105"/>
        <v>1979.9</v>
      </c>
      <c r="CO30" s="79">
        <v>2</v>
      </c>
      <c r="CP30" s="2"/>
      <c r="CQ30" s="34">
        <f t="shared" ref="CQ30:CQ60" si="120">K30</f>
        <v>1857</v>
      </c>
      <c r="CR30" s="34">
        <f t="shared" ref="CR30:CR60" si="121">S30</f>
        <v>2040.6999999999998</v>
      </c>
      <c r="CS30" s="34">
        <f t="shared" si="106"/>
        <v>0</v>
      </c>
      <c r="CT30" s="34">
        <f t="shared" si="107"/>
        <v>1545.92</v>
      </c>
      <c r="CU30" s="34">
        <f t="shared" si="108"/>
        <v>0</v>
      </c>
      <c r="CV30" s="34">
        <f t="shared" si="109"/>
        <v>2098.3000000000002</v>
      </c>
      <c r="CW30" s="34">
        <f t="shared" si="110"/>
        <v>0</v>
      </c>
      <c r="CX30" s="34">
        <f t="shared" si="111"/>
        <v>1717.3000000000002</v>
      </c>
      <c r="CY30" s="34">
        <f t="shared" si="112"/>
        <v>1802.8000000000002</v>
      </c>
      <c r="CZ30" s="34">
        <f t="shared" si="113"/>
        <v>1904.9</v>
      </c>
      <c r="DA30" s="34">
        <f t="shared" si="114"/>
        <v>1998.6000000000004</v>
      </c>
      <c r="DC30" s="6">
        <f t="shared" si="115"/>
        <v>2098.3000000000002</v>
      </c>
      <c r="DD30" s="6">
        <f t="shared" si="116"/>
        <v>2040.6999999999998</v>
      </c>
      <c r="DE30" s="6">
        <f t="shared" si="117"/>
        <v>1998.6000000000004</v>
      </c>
      <c r="DF30" s="6">
        <f t="shared" si="118"/>
        <v>1904.9</v>
      </c>
      <c r="DG30" s="6">
        <f t="shared" si="119"/>
        <v>1857</v>
      </c>
    </row>
    <row r="31" spans="1:123" x14ac:dyDescent="0.2">
      <c r="A31" s="20" t="s">
        <v>179</v>
      </c>
      <c r="B31" s="109">
        <v>1995</v>
      </c>
      <c r="C31" s="22" t="s">
        <v>33</v>
      </c>
      <c r="D31" s="10"/>
      <c r="E31" s="7">
        <f t="shared" si="83"/>
        <v>0</v>
      </c>
      <c r="F31" s="3"/>
      <c r="G31" s="3"/>
      <c r="H31" s="3"/>
      <c r="I31" s="3"/>
      <c r="J31" s="3"/>
      <c r="K31" s="11">
        <f t="shared" si="84"/>
        <v>0</v>
      </c>
      <c r="L31" s="10"/>
      <c r="M31" s="7">
        <f t="shared" si="85"/>
        <v>0</v>
      </c>
      <c r="N31" s="3"/>
      <c r="O31" s="3"/>
      <c r="P31" s="3"/>
      <c r="Q31" s="3"/>
      <c r="R31" s="3"/>
      <c r="S31" s="11">
        <f t="shared" si="86"/>
        <v>0</v>
      </c>
      <c r="T31" s="2"/>
      <c r="U31" s="7">
        <f t="shared" si="87"/>
        <v>0</v>
      </c>
      <c r="V31" s="3"/>
      <c r="W31" s="3"/>
      <c r="X31" s="3"/>
      <c r="Y31" s="3"/>
      <c r="Z31" s="5"/>
      <c r="AA31" s="11">
        <f t="shared" si="88"/>
        <v>0</v>
      </c>
      <c r="AB31" s="2"/>
      <c r="AC31" s="7">
        <f t="shared" si="89"/>
        <v>0</v>
      </c>
      <c r="AD31" s="3"/>
      <c r="AE31" s="3"/>
      <c r="AF31" s="3"/>
      <c r="AG31" s="3"/>
      <c r="AH31" s="5"/>
      <c r="AI31" s="11">
        <f t="shared" si="90"/>
        <v>0</v>
      </c>
      <c r="AJ31" s="2">
        <v>608</v>
      </c>
      <c r="AK31" s="7">
        <f t="shared" si="91"/>
        <v>1203.8399999999999</v>
      </c>
      <c r="AL31" s="3"/>
      <c r="AM31" s="3"/>
      <c r="AN31" s="3">
        <v>80</v>
      </c>
      <c r="AO31" s="3">
        <v>130</v>
      </c>
      <c r="AP31" s="5"/>
      <c r="AQ31" s="11">
        <f t="shared" si="92"/>
        <v>1413.84</v>
      </c>
      <c r="AR31" s="10">
        <v>603</v>
      </c>
      <c r="AS31" s="7">
        <f t="shared" si="93"/>
        <v>1193.94</v>
      </c>
      <c r="AT31" s="3"/>
      <c r="AU31" s="3"/>
      <c r="AV31" s="3">
        <v>500</v>
      </c>
      <c r="AW31" s="3">
        <v>240</v>
      </c>
      <c r="AX31" s="3"/>
      <c r="AY31" s="11">
        <f t="shared" si="94"/>
        <v>1933.94</v>
      </c>
      <c r="AZ31" s="10">
        <v>621</v>
      </c>
      <c r="BA31" s="7">
        <f t="shared" si="95"/>
        <v>1229.58</v>
      </c>
      <c r="BB31" s="3"/>
      <c r="BC31" s="3"/>
      <c r="BD31" s="3">
        <v>300</v>
      </c>
      <c r="BE31" s="3">
        <v>120</v>
      </c>
      <c r="BF31" s="3">
        <v>200</v>
      </c>
      <c r="BG31" s="11">
        <f t="shared" si="96"/>
        <v>1849.58</v>
      </c>
      <c r="BH31" s="10">
        <v>621</v>
      </c>
      <c r="BI31" s="7">
        <f t="shared" si="97"/>
        <v>1229.58</v>
      </c>
      <c r="BJ31" s="3"/>
      <c r="BK31" s="3"/>
      <c r="BL31" s="3">
        <v>30</v>
      </c>
      <c r="BM31" s="3">
        <v>220</v>
      </c>
      <c r="BN31" s="3">
        <v>200</v>
      </c>
      <c r="BO31" s="11">
        <f t="shared" si="98"/>
        <v>1679.58</v>
      </c>
      <c r="BP31" s="10"/>
      <c r="BQ31" s="7">
        <f t="shared" si="99"/>
        <v>0</v>
      </c>
      <c r="BR31" s="3"/>
      <c r="BS31" s="3"/>
      <c r="BT31" s="3"/>
      <c r="BU31" s="3"/>
      <c r="BV31" s="3"/>
      <c r="BW31" s="11">
        <f t="shared" si="100"/>
        <v>0</v>
      </c>
      <c r="BX31" s="2"/>
      <c r="BY31" s="7">
        <f t="shared" si="101"/>
        <v>0</v>
      </c>
      <c r="BZ31" s="3"/>
      <c r="CA31" s="3"/>
      <c r="CB31" s="3"/>
      <c r="CC31" s="3"/>
      <c r="CD31" s="5"/>
      <c r="CE31" s="11">
        <f t="shared" si="102"/>
        <v>0</v>
      </c>
      <c r="CF31" s="10">
        <v>566</v>
      </c>
      <c r="CG31" s="7">
        <f t="shared" si="103"/>
        <v>1188.6000000000001</v>
      </c>
      <c r="CH31" s="3"/>
      <c r="CI31" s="3"/>
      <c r="CJ31" s="3">
        <v>10</v>
      </c>
      <c r="CK31" s="3">
        <v>110</v>
      </c>
      <c r="CL31" s="3">
        <v>200</v>
      </c>
      <c r="CM31" s="11">
        <f t="shared" si="104"/>
        <v>1508.6000000000004</v>
      </c>
      <c r="CN31" s="62">
        <f t="shared" si="105"/>
        <v>1677.1080000000002</v>
      </c>
      <c r="CO31" s="79">
        <v>3</v>
      </c>
      <c r="CP31" s="2"/>
      <c r="CQ31" s="34">
        <f t="shared" si="120"/>
        <v>0</v>
      </c>
      <c r="CR31" s="34">
        <f t="shared" si="121"/>
        <v>0</v>
      </c>
      <c r="CS31" s="34">
        <f t="shared" si="106"/>
        <v>0</v>
      </c>
      <c r="CT31" s="34">
        <f t="shared" si="107"/>
        <v>0</v>
      </c>
      <c r="CU31" s="34">
        <f t="shared" si="108"/>
        <v>1413.84</v>
      </c>
      <c r="CV31" s="34">
        <f t="shared" si="109"/>
        <v>1933.94</v>
      </c>
      <c r="CW31" s="34">
        <f t="shared" si="110"/>
        <v>1849.58</v>
      </c>
      <c r="CX31" s="34">
        <f t="shared" si="111"/>
        <v>1679.58</v>
      </c>
      <c r="CY31" s="34">
        <f t="shared" si="112"/>
        <v>0</v>
      </c>
      <c r="CZ31" s="34">
        <f t="shared" si="113"/>
        <v>0</v>
      </c>
      <c r="DA31" s="34">
        <f t="shared" si="114"/>
        <v>1508.6000000000004</v>
      </c>
      <c r="DC31" s="6">
        <f t="shared" si="115"/>
        <v>1933.94</v>
      </c>
      <c r="DD31" s="6">
        <f t="shared" si="116"/>
        <v>1849.58</v>
      </c>
      <c r="DE31" s="6">
        <f t="shared" si="117"/>
        <v>1679.58</v>
      </c>
      <c r="DF31" s="6">
        <f t="shared" si="118"/>
        <v>1508.6000000000004</v>
      </c>
      <c r="DG31" s="6">
        <f t="shared" si="119"/>
        <v>1413.84</v>
      </c>
    </row>
    <row r="32" spans="1:123" x14ac:dyDescent="0.2">
      <c r="A32" s="20" t="s">
        <v>20</v>
      </c>
      <c r="B32" s="109">
        <v>1990</v>
      </c>
      <c r="C32" s="22" t="s">
        <v>34</v>
      </c>
      <c r="D32" s="10">
        <v>558</v>
      </c>
      <c r="E32" s="7">
        <f t="shared" si="83"/>
        <v>1171.8</v>
      </c>
      <c r="F32" s="3"/>
      <c r="G32" s="3"/>
      <c r="H32" s="3">
        <v>40</v>
      </c>
      <c r="I32" s="3">
        <v>160</v>
      </c>
      <c r="J32" s="3"/>
      <c r="K32" s="11">
        <f t="shared" si="84"/>
        <v>1371.8</v>
      </c>
      <c r="L32" s="10">
        <v>541</v>
      </c>
      <c r="M32" s="7">
        <f t="shared" si="85"/>
        <v>1136.1000000000001</v>
      </c>
      <c r="N32" s="3"/>
      <c r="O32" s="3"/>
      <c r="P32" s="3"/>
      <c r="Q32" s="3">
        <v>250</v>
      </c>
      <c r="R32" s="3"/>
      <c r="S32" s="11">
        <f t="shared" si="86"/>
        <v>1386.1000000000001</v>
      </c>
      <c r="T32" s="2">
        <v>623</v>
      </c>
      <c r="U32" s="7">
        <f t="shared" si="87"/>
        <v>1233.54</v>
      </c>
      <c r="V32" s="3"/>
      <c r="W32" s="3"/>
      <c r="X32" s="3">
        <v>300</v>
      </c>
      <c r="Y32" s="3">
        <v>140</v>
      </c>
      <c r="Z32" s="5">
        <v>200</v>
      </c>
      <c r="AA32" s="11">
        <f t="shared" si="88"/>
        <v>1873.54</v>
      </c>
      <c r="AB32" s="2">
        <v>634</v>
      </c>
      <c r="AC32" s="7">
        <f t="shared" si="89"/>
        <v>1255.32</v>
      </c>
      <c r="AD32" s="3"/>
      <c r="AE32" s="3"/>
      <c r="AF32" s="3">
        <v>40</v>
      </c>
      <c r="AG32" s="3">
        <v>150</v>
      </c>
      <c r="AH32" s="5">
        <v>200</v>
      </c>
      <c r="AI32" s="11">
        <f t="shared" si="90"/>
        <v>1645.3199999999997</v>
      </c>
      <c r="AJ32" s="2">
        <v>630</v>
      </c>
      <c r="AK32" s="7">
        <f t="shared" si="91"/>
        <v>1247.4000000000001</v>
      </c>
      <c r="AL32" s="3"/>
      <c r="AM32" s="3"/>
      <c r="AN32" s="3">
        <v>30</v>
      </c>
      <c r="AO32" s="3">
        <v>130</v>
      </c>
      <c r="AP32" s="5">
        <v>200</v>
      </c>
      <c r="AQ32" s="11">
        <f t="shared" si="92"/>
        <v>1607.4</v>
      </c>
      <c r="AR32" s="10">
        <v>617</v>
      </c>
      <c r="AS32" s="7">
        <f t="shared" si="93"/>
        <v>1221.6600000000001</v>
      </c>
      <c r="AT32" s="3"/>
      <c r="AU32" s="3"/>
      <c r="AV32" s="3"/>
      <c r="AW32" s="3">
        <v>240</v>
      </c>
      <c r="AX32" s="3">
        <v>200</v>
      </c>
      <c r="AY32" s="11">
        <f t="shared" si="94"/>
        <v>1661.6599999999999</v>
      </c>
      <c r="AZ32" s="10">
        <v>609</v>
      </c>
      <c r="BA32" s="7">
        <f t="shared" si="95"/>
        <v>1205.82</v>
      </c>
      <c r="BB32" s="3"/>
      <c r="BC32" s="3"/>
      <c r="BD32" s="3">
        <v>40</v>
      </c>
      <c r="BE32" s="3">
        <v>120</v>
      </c>
      <c r="BF32" s="3"/>
      <c r="BG32" s="11">
        <f t="shared" si="96"/>
        <v>1365.82</v>
      </c>
      <c r="BH32" s="10">
        <v>608</v>
      </c>
      <c r="BI32" s="7">
        <f t="shared" si="97"/>
        <v>1203.8399999999999</v>
      </c>
      <c r="BJ32" s="3"/>
      <c r="BK32" s="3"/>
      <c r="BL32" s="3"/>
      <c r="BM32" s="3">
        <v>220</v>
      </c>
      <c r="BN32" s="3"/>
      <c r="BO32" s="11">
        <f t="shared" si="98"/>
        <v>1423.84</v>
      </c>
      <c r="BP32" s="10"/>
      <c r="BQ32" s="7">
        <f t="shared" si="99"/>
        <v>0</v>
      </c>
      <c r="BR32" s="3"/>
      <c r="BS32" s="3"/>
      <c r="BT32" s="3"/>
      <c r="BU32" s="3"/>
      <c r="BV32" s="3"/>
      <c r="BW32" s="11">
        <f t="shared" si="100"/>
        <v>0</v>
      </c>
      <c r="BX32" s="2"/>
      <c r="BY32" s="7">
        <f t="shared" si="101"/>
        <v>0</v>
      </c>
      <c r="BZ32" s="3"/>
      <c r="CA32" s="3"/>
      <c r="CB32" s="3"/>
      <c r="CC32" s="3"/>
      <c r="CD32" s="5"/>
      <c r="CE32" s="11">
        <f t="shared" si="102"/>
        <v>0</v>
      </c>
      <c r="CF32" s="10"/>
      <c r="CG32" s="7">
        <f t="shared" si="103"/>
        <v>0</v>
      </c>
      <c r="CH32" s="3"/>
      <c r="CI32" s="3"/>
      <c r="CJ32" s="3"/>
      <c r="CK32" s="3"/>
      <c r="CL32" s="3"/>
      <c r="CM32" s="11">
        <f t="shared" si="104"/>
        <v>0</v>
      </c>
      <c r="CN32" s="62">
        <f t="shared" si="105"/>
        <v>1642.3520000000001</v>
      </c>
      <c r="CO32" s="79">
        <v>4</v>
      </c>
      <c r="CP32" s="2"/>
      <c r="CQ32" s="34">
        <f t="shared" si="120"/>
        <v>1371.8</v>
      </c>
      <c r="CR32" s="34">
        <f t="shared" si="121"/>
        <v>1386.1000000000001</v>
      </c>
      <c r="CS32" s="34">
        <f t="shared" si="106"/>
        <v>1873.54</v>
      </c>
      <c r="CT32" s="34">
        <f t="shared" si="107"/>
        <v>1645.3199999999997</v>
      </c>
      <c r="CU32" s="34">
        <f t="shared" si="108"/>
        <v>1607.4</v>
      </c>
      <c r="CV32" s="34">
        <f t="shared" si="109"/>
        <v>1661.6599999999999</v>
      </c>
      <c r="CW32" s="34">
        <f t="shared" si="110"/>
        <v>1365.82</v>
      </c>
      <c r="CX32" s="34">
        <f t="shared" si="111"/>
        <v>1423.84</v>
      </c>
      <c r="CY32" s="34">
        <f t="shared" si="112"/>
        <v>0</v>
      </c>
      <c r="CZ32" s="34">
        <f t="shared" si="113"/>
        <v>0</v>
      </c>
      <c r="DA32" s="34">
        <f t="shared" si="114"/>
        <v>0</v>
      </c>
      <c r="DC32" s="6">
        <f t="shared" si="115"/>
        <v>1873.54</v>
      </c>
      <c r="DD32" s="6">
        <f t="shared" si="116"/>
        <v>1661.6599999999999</v>
      </c>
      <c r="DE32" s="6">
        <f t="shared" si="117"/>
        <v>1645.3199999999997</v>
      </c>
      <c r="DF32" s="6">
        <f t="shared" si="118"/>
        <v>1607.4</v>
      </c>
      <c r="DG32" s="6">
        <f t="shared" si="119"/>
        <v>1423.84</v>
      </c>
    </row>
    <row r="33" spans="1:111" x14ac:dyDescent="0.2">
      <c r="A33" s="20" t="s">
        <v>84</v>
      </c>
      <c r="B33" s="109">
        <v>1962</v>
      </c>
      <c r="C33" s="22" t="s">
        <v>36</v>
      </c>
      <c r="D33" s="10"/>
      <c r="E33" s="7">
        <f t="shared" si="83"/>
        <v>0</v>
      </c>
      <c r="F33" s="3"/>
      <c r="G33" s="3"/>
      <c r="H33" s="3"/>
      <c r="I33" s="3"/>
      <c r="J33" s="3"/>
      <c r="K33" s="11">
        <f t="shared" si="84"/>
        <v>0</v>
      </c>
      <c r="L33" s="10"/>
      <c r="M33" s="7">
        <f t="shared" si="85"/>
        <v>0</v>
      </c>
      <c r="N33" s="3"/>
      <c r="O33" s="3"/>
      <c r="P33" s="3"/>
      <c r="Q33" s="3"/>
      <c r="R33" s="3"/>
      <c r="S33" s="11">
        <f t="shared" si="86"/>
        <v>0</v>
      </c>
      <c r="T33" s="2">
        <v>583</v>
      </c>
      <c r="U33" s="7">
        <f t="shared" si="87"/>
        <v>1154.3399999999999</v>
      </c>
      <c r="V33" s="3"/>
      <c r="W33" s="3"/>
      <c r="X33" s="3">
        <v>100</v>
      </c>
      <c r="Y33" s="3">
        <v>140</v>
      </c>
      <c r="Z33" s="5"/>
      <c r="AA33" s="11">
        <f t="shared" si="88"/>
        <v>1394.34</v>
      </c>
      <c r="AB33" s="2">
        <v>620</v>
      </c>
      <c r="AC33" s="7">
        <f t="shared" si="89"/>
        <v>1227.5999999999999</v>
      </c>
      <c r="AD33" s="3"/>
      <c r="AE33" s="3"/>
      <c r="AF33" s="3">
        <v>20</v>
      </c>
      <c r="AG33" s="3">
        <v>150</v>
      </c>
      <c r="AH33" s="5">
        <v>200</v>
      </c>
      <c r="AI33" s="11">
        <f t="shared" si="90"/>
        <v>1597.6</v>
      </c>
      <c r="AJ33" s="2"/>
      <c r="AK33" s="7">
        <f t="shared" si="91"/>
        <v>0</v>
      </c>
      <c r="AL33" s="3"/>
      <c r="AM33" s="3"/>
      <c r="AN33" s="3"/>
      <c r="AO33" s="3"/>
      <c r="AP33" s="5"/>
      <c r="AQ33" s="11">
        <f t="shared" si="92"/>
        <v>0</v>
      </c>
      <c r="AR33" s="10">
        <v>586</v>
      </c>
      <c r="AS33" s="7">
        <f t="shared" si="93"/>
        <v>1160.28</v>
      </c>
      <c r="AT33" s="3"/>
      <c r="AU33" s="3"/>
      <c r="AV33" s="3"/>
      <c r="AW33" s="3">
        <v>240</v>
      </c>
      <c r="AX33" s="3"/>
      <c r="AY33" s="11">
        <f t="shared" si="94"/>
        <v>1400.28</v>
      </c>
      <c r="AZ33" s="10">
        <v>630</v>
      </c>
      <c r="BA33" s="7">
        <f t="shared" si="95"/>
        <v>1247.4000000000001</v>
      </c>
      <c r="BB33" s="3"/>
      <c r="BC33" s="3"/>
      <c r="BD33" s="3">
        <v>200</v>
      </c>
      <c r="BE33" s="3">
        <v>120</v>
      </c>
      <c r="BF33" s="3">
        <v>200</v>
      </c>
      <c r="BG33" s="11">
        <f t="shared" si="96"/>
        <v>1767.4</v>
      </c>
      <c r="BH33" s="10">
        <v>611</v>
      </c>
      <c r="BI33" s="7">
        <f t="shared" si="97"/>
        <v>1209.78</v>
      </c>
      <c r="BJ33" s="3"/>
      <c r="BK33" s="3"/>
      <c r="BL33" s="3">
        <v>200</v>
      </c>
      <c r="BM33" s="3">
        <v>220</v>
      </c>
      <c r="BN33" s="3"/>
      <c r="BO33" s="11">
        <f t="shared" si="98"/>
        <v>1629.7799999999997</v>
      </c>
      <c r="BP33" s="10"/>
      <c r="BQ33" s="7">
        <f t="shared" si="99"/>
        <v>0</v>
      </c>
      <c r="BR33" s="3"/>
      <c r="BS33" s="3"/>
      <c r="BT33" s="3"/>
      <c r="BU33" s="3"/>
      <c r="BV33" s="3"/>
      <c r="BW33" s="11">
        <f t="shared" si="100"/>
        <v>0</v>
      </c>
      <c r="BX33" s="2"/>
      <c r="BY33" s="7">
        <f t="shared" si="101"/>
        <v>0</v>
      </c>
      <c r="BZ33" s="3"/>
      <c r="CA33" s="3"/>
      <c r="CB33" s="3"/>
      <c r="CC33" s="3"/>
      <c r="CD33" s="5"/>
      <c r="CE33" s="11">
        <f t="shared" si="102"/>
        <v>0</v>
      </c>
      <c r="CF33" s="10"/>
      <c r="CG33" s="7">
        <f t="shared" si="103"/>
        <v>0</v>
      </c>
      <c r="CH33" s="3"/>
      <c r="CI33" s="3"/>
      <c r="CJ33" s="3"/>
      <c r="CK33" s="3"/>
      <c r="CL33" s="3"/>
      <c r="CM33" s="11">
        <f t="shared" si="104"/>
        <v>0</v>
      </c>
      <c r="CN33" s="62">
        <f t="shared" si="105"/>
        <v>1557.8799999999999</v>
      </c>
      <c r="CO33" s="79">
        <v>5</v>
      </c>
      <c r="CP33" s="2"/>
      <c r="CQ33" s="34">
        <f t="shared" si="120"/>
        <v>0</v>
      </c>
      <c r="CR33" s="34">
        <f t="shared" si="121"/>
        <v>0</v>
      </c>
      <c r="CS33" s="34">
        <f t="shared" si="106"/>
        <v>1394.34</v>
      </c>
      <c r="CT33" s="34">
        <f t="shared" si="107"/>
        <v>1597.6</v>
      </c>
      <c r="CU33" s="34">
        <f t="shared" si="108"/>
        <v>0</v>
      </c>
      <c r="CV33" s="34">
        <f t="shared" si="109"/>
        <v>1400.28</v>
      </c>
      <c r="CW33" s="34">
        <f t="shared" si="110"/>
        <v>1767.4</v>
      </c>
      <c r="CX33" s="34">
        <f t="shared" si="111"/>
        <v>1629.7799999999997</v>
      </c>
      <c r="CY33" s="34">
        <f t="shared" si="112"/>
        <v>0</v>
      </c>
      <c r="CZ33" s="34">
        <f t="shared" si="113"/>
        <v>0</v>
      </c>
      <c r="DA33" s="34">
        <f t="shared" si="114"/>
        <v>0</v>
      </c>
      <c r="DC33" s="6">
        <f t="shared" si="115"/>
        <v>1767.4</v>
      </c>
      <c r="DD33" s="6">
        <f t="shared" si="116"/>
        <v>1629.7799999999997</v>
      </c>
      <c r="DE33" s="6">
        <f t="shared" si="117"/>
        <v>1597.6</v>
      </c>
      <c r="DF33" s="6">
        <f t="shared" si="118"/>
        <v>1400.28</v>
      </c>
      <c r="DG33" s="6">
        <f t="shared" si="119"/>
        <v>1394.34</v>
      </c>
    </row>
    <row r="34" spans="1:111" x14ac:dyDescent="0.2">
      <c r="A34" s="20" t="s">
        <v>100</v>
      </c>
      <c r="B34" s="109">
        <v>1972</v>
      </c>
      <c r="C34" s="23" t="s">
        <v>129</v>
      </c>
      <c r="D34" s="10">
        <v>552</v>
      </c>
      <c r="E34" s="7">
        <f t="shared" si="83"/>
        <v>1159.2</v>
      </c>
      <c r="F34" s="3"/>
      <c r="G34" s="3"/>
      <c r="H34" s="3">
        <v>80</v>
      </c>
      <c r="I34" s="3">
        <v>160</v>
      </c>
      <c r="J34" s="3"/>
      <c r="K34" s="11">
        <f t="shared" si="84"/>
        <v>1399.2</v>
      </c>
      <c r="L34" s="10">
        <v>558</v>
      </c>
      <c r="M34" s="7">
        <f t="shared" si="85"/>
        <v>1171.8</v>
      </c>
      <c r="N34" s="3"/>
      <c r="O34" s="3"/>
      <c r="P34" s="3">
        <v>300</v>
      </c>
      <c r="Q34" s="3">
        <v>250</v>
      </c>
      <c r="R34" s="3"/>
      <c r="S34" s="11">
        <f t="shared" si="86"/>
        <v>1721.8000000000002</v>
      </c>
      <c r="T34" s="2"/>
      <c r="U34" s="7">
        <f t="shared" si="87"/>
        <v>0</v>
      </c>
      <c r="V34" s="3"/>
      <c r="W34" s="3"/>
      <c r="X34" s="3"/>
      <c r="Y34" s="3"/>
      <c r="Z34" s="5"/>
      <c r="AA34" s="11">
        <f t="shared" si="88"/>
        <v>0</v>
      </c>
      <c r="AB34" s="2">
        <v>602</v>
      </c>
      <c r="AC34" s="7">
        <f t="shared" si="89"/>
        <v>1191.96</v>
      </c>
      <c r="AD34" s="3"/>
      <c r="AE34" s="3"/>
      <c r="AF34" s="3"/>
      <c r="AG34" s="3">
        <v>150</v>
      </c>
      <c r="AH34" s="5"/>
      <c r="AI34" s="11">
        <f t="shared" si="90"/>
        <v>1341.96</v>
      </c>
      <c r="AJ34" s="2">
        <v>607</v>
      </c>
      <c r="AK34" s="7">
        <f t="shared" si="91"/>
        <v>1201.8599999999999</v>
      </c>
      <c r="AL34" s="3"/>
      <c r="AM34" s="3"/>
      <c r="AN34" s="3"/>
      <c r="AO34" s="3">
        <v>130</v>
      </c>
      <c r="AP34" s="5"/>
      <c r="AQ34" s="11">
        <f t="shared" si="92"/>
        <v>1331.86</v>
      </c>
      <c r="AR34" s="10">
        <v>598</v>
      </c>
      <c r="AS34" s="7">
        <f t="shared" si="93"/>
        <v>1184.04</v>
      </c>
      <c r="AT34" s="3"/>
      <c r="AU34" s="3"/>
      <c r="AV34" s="3">
        <v>100</v>
      </c>
      <c r="AW34" s="3">
        <v>240</v>
      </c>
      <c r="AX34" s="3"/>
      <c r="AY34" s="11">
        <f t="shared" si="94"/>
        <v>1524.04</v>
      </c>
      <c r="AZ34" s="10"/>
      <c r="BA34" s="7">
        <f t="shared" si="95"/>
        <v>0</v>
      </c>
      <c r="BB34" s="3"/>
      <c r="BC34" s="3"/>
      <c r="BD34" s="3"/>
      <c r="BE34" s="3"/>
      <c r="BF34" s="3"/>
      <c r="BG34" s="11">
        <f t="shared" si="96"/>
        <v>0</v>
      </c>
      <c r="BH34" s="10">
        <v>618</v>
      </c>
      <c r="BI34" s="7">
        <f t="shared" si="97"/>
        <v>1223.6400000000001</v>
      </c>
      <c r="BJ34" s="3"/>
      <c r="BK34" s="3"/>
      <c r="BL34" s="3">
        <v>10</v>
      </c>
      <c r="BM34" s="3">
        <v>220</v>
      </c>
      <c r="BN34" s="3">
        <v>200</v>
      </c>
      <c r="BO34" s="11">
        <f t="shared" si="98"/>
        <v>1653.6400000000003</v>
      </c>
      <c r="BP34" s="10">
        <v>551</v>
      </c>
      <c r="BQ34" s="7">
        <f t="shared" si="99"/>
        <v>1157.1000000000001</v>
      </c>
      <c r="BR34" s="3"/>
      <c r="BS34" s="3"/>
      <c r="BT34" s="3">
        <v>40</v>
      </c>
      <c r="BU34" s="3">
        <v>110</v>
      </c>
      <c r="BV34" s="3"/>
      <c r="BW34" s="11">
        <f t="shared" si="100"/>
        <v>1307.1000000000001</v>
      </c>
      <c r="BX34" s="2">
        <v>555</v>
      </c>
      <c r="BY34" s="7">
        <f t="shared" si="101"/>
        <v>1165.5</v>
      </c>
      <c r="BZ34" s="3"/>
      <c r="CA34" s="3"/>
      <c r="CB34" s="3">
        <v>80</v>
      </c>
      <c r="CC34" s="3">
        <v>210</v>
      </c>
      <c r="CD34" s="5"/>
      <c r="CE34" s="11">
        <f t="shared" si="102"/>
        <v>1455.5</v>
      </c>
      <c r="CF34" s="10"/>
      <c r="CG34" s="7">
        <f t="shared" si="103"/>
        <v>0</v>
      </c>
      <c r="CH34" s="3"/>
      <c r="CI34" s="3"/>
      <c r="CJ34" s="3"/>
      <c r="CK34" s="3"/>
      <c r="CL34" s="3"/>
      <c r="CM34" s="11">
        <f t="shared" si="104"/>
        <v>0</v>
      </c>
      <c r="CN34" s="62">
        <f t="shared" si="105"/>
        <v>1550.836</v>
      </c>
      <c r="CO34" s="79">
        <v>6</v>
      </c>
      <c r="CP34" s="2"/>
      <c r="CQ34" s="34">
        <f t="shared" si="120"/>
        <v>1399.2</v>
      </c>
      <c r="CR34" s="34">
        <f t="shared" si="121"/>
        <v>1721.8000000000002</v>
      </c>
      <c r="CS34" s="34">
        <f t="shared" si="106"/>
        <v>0</v>
      </c>
      <c r="CT34" s="34">
        <f t="shared" si="107"/>
        <v>1341.96</v>
      </c>
      <c r="CU34" s="34">
        <f t="shared" si="108"/>
        <v>1331.86</v>
      </c>
      <c r="CV34" s="34">
        <f t="shared" si="109"/>
        <v>1524.04</v>
      </c>
      <c r="CW34" s="34">
        <f t="shared" si="110"/>
        <v>0</v>
      </c>
      <c r="CX34" s="34">
        <f t="shared" si="111"/>
        <v>1653.6400000000003</v>
      </c>
      <c r="CY34" s="34">
        <f t="shared" si="112"/>
        <v>1307.1000000000001</v>
      </c>
      <c r="CZ34" s="34">
        <f t="shared" si="113"/>
        <v>1455.5</v>
      </c>
      <c r="DA34" s="34">
        <f t="shared" si="114"/>
        <v>0</v>
      </c>
      <c r="DC34" s="6">
        <f t="shared" si="115"/>
        <v>1721.8000000000002</v>
      </c>
      <c r="DD34" s="6">
        <f t="shared" si="116"/>
        <v>1653.6400000000003</v>
      </c>
      <c r="DE34" s="6">
        <f t="shared" si="117"/>
        <v>1524.04</v>
      </c>
      <c r="DF34" s="6">
        <f t="shared" si="118"/>
        <v>1455.5</v>
      </c>
      <c r="DG34" s="6">
        <f t="shared" si="119"/>
        <v>1399.2</v>
      </c>
    </row>
    <row r="35" spans="1:111" x14ac:dyDescent="0.2">
      <c r="A35" s="20" t="s">
        <v>90</v>
      </c>
      <c r="B35" s="109">
        <v>1975</v>
      </c>
      <c r="C35" s="22" t="s">
        <v>33</v>
      </c>
      <c r="D35" s="10"/>
      <c r="E35" s="7">
        <f t="shared" si="83"/>
        <v>0</v>
      </c>
      <c r="F35" s="3"/>
      <c r="G35" s="3"/>
      <c r="H35" s="3"/>
      <c r="I35" s="3"/>
      <c r="J35" s="3"/>
      <c r="K35" s="11">
        <f t="shared" si="84"/>
        <v>0</v>
      </c>
      <c r="L35" s="10">
        <v>541</v>
      </c>
      <c r="M35" s="7">
        <f t="shared" si="85"/>
        <v>1136.1000000000001</v>
      </c>
      <c r="N35" s="3"/>
      <c r="O35" s="3"/>
      <c r="P35" s="3"/>
      <c r="Q35" s="3">
        <v>250</v>
      </c>
      <c r="R35" s="3"/>
      <c r="S35" s="11">
        <f t="shared" si="86"/>
        <v>1386.1000000000001</v>
      </c>
      <c r="T35" s="2"/>
      <c r="U35" s="7">
        <f t="shared" si="87"/>
        <v>0</v>
      </c>
      <c r="V35" s="3"/>
      <c r="W35" s="3"/>
      <c r="X35" s="3"/>
      <c r="Y35" s="3"/>
      <c r="Z35" s="5"/>
      <c r="AA35" s="11">
        <f t="shared" si="88"/>
        <v>0</v>
      </c>
      <c r="AB35" s="2"/>
      <c r="AC35" s="7">
        <f t="shared" si="89"/>
        <v>0</v>
      </c>
      <c r="AD35" s="3"/>
      <c r="AE35" s="3"/>
      <c r="AF35" s="3"/>
      <c r="AG35" s="3"/>
      <c r="AH35" s="5"/>
      <c r="AI35" s="11">
        <f t="shared" si="90"/>
        <v>0</v>
      </c>
      <c r="AJ35" s="2">
        <v>552</v>
      </c>
      <c r="AK35" s="7">
        <f t="shared" si="91"/>
        <v>1092.96</v>
      </c>
      <c r="AL35" s="3"/>
      <c r="AM35" s="3"/>
      <c r="AN35" s="3">
        <v>300</v>
      </c>
      <c r="AO35" s="3">
        <v>130</v>
      </c>
      <c r="AP35" s="5"/>
      <c r="AQ35" s="11">
        <f t="shared" si="92"/>
        <v>1522.96</v>
      </c>
      <c r="AR35" s="10">
        <v>564</v>
      </c>
      <c r="AS35" s="7">
        <f t="shared" si="93"/>
        <v>1116.72</v>
      </c>
      <c r="AT35" s="3"/>
      <c r="AU35" s="3"/>
      <c r="AV35" s="3">
        <v>300</v>
      </c>
      <c r="AW35" s="3">
        <v>240</v>
      </c>
      <c r="AX35" s="3"/>
      <c r="AY35" s="11">
        <f t="shared" si="94"/>
        <v>1656.7200000000003</v>
      </c>
      <c r="AZ35" s="10"/>
      <c r="BA35" s="7">
        <f t="shared" si="95"/>
        <v>0</v>
      </c>
      <c r="BB35" s="3"/>
      <c r="BC35" s="3"/>
      <c r="BD35" s="3"/>
      <c r="BE35" s="3"/>
      <c r="BF35" s="3"/>
      <c r="BG35" s="11">
        <f t="shared" si="96"/>
        <v>0</v>
      </c>
      <c r="BH35" s="10">
        <v>607</v>
      </c>
      <c r="BI35" s="7">
        <f t="shared" si="97"/>
        <v>1201.8599999999999</v>
      </c>
      <c r="BJ35" s="3"/>
      <c r="BK35" s="3"/>
      <c r="BL35" s="3">
        <v>100</v>
      </c>
      <c r="BM35" s="3">
        <v>220</v>
      </c>
      <c r="BN35" s="3"/>
      <c r="BO35" s="11">
        <f t="shared" si="98"/>
        <v>1521.8599999999997</v>
      </c>
      <c r="BP35" s="10">
        <v>563</v>
      </c>
      <c r="BQ35" s="7">
        <f t="shared" si="99"/>
        <v>1182.3</v>
      </c>
      <c r="BR35" s="3"/>
      <c r="BS35" s="3"/>
      <c r="BT35" s="3">
        <v>80</v>
      </c>
      <c r="BU35" s="3">
        <v>110</v>
      </c>
      <c r="BV35" s="3">
        <v>200</v>
      </c>
      <c r="BW35" s="11">
        <f t="shared" si="100"/>
        <v>1572.3000000000002</v>
      </c>
      <c r="BX35" s="2">
        <v>544</v>
      </c>
      <c r="BY35" s="7">
        <f t="shared" si="101"/>
        <v>1142.4000000000001</v>
      </c>
      <c r="BZ35" s="3"/>
      <c r="CA35" s="3"/>
      <c r="CB35" s="3">
        <v>40</v>
      </c>
      <c r="CC35" s="3">
        <v>210</v>
      </c>
      <c r="CD35" s="5"/>
      <c r="CE35" s="11">
        <f t="shared" si="102"/>
        <v>1392.4</v>
      </c>
      <c r="CF35" s="10"/>
      <c r="CG35" s="7">
        <f t="shared" si="103"/>
        <v>0</v>
      </c>
      <c r="CH35" s="3"/>
      <c r="CI35" s="3"/>
      <c r="CJ35" s="3"/>
      <c r="CK35" s="3"/>
      <c r="CL35" s="3"/>
      <c r="CM35" s="11">
        <f t="shared" si="104"/>
        <v>0</v>
      </c>
      <c r="CN35" s="62">
        <f t="shared" si="105"/>
        <v>1533.248</v>
      </c>
      <c r="CO35" s="79">
        <v>7</v>
      </c>
      <c r="CP35" s="2"/>
      <c r="CQ35" s="34">
        <f t="shared" si="120"/>
        <v>0</v>
      </c>
      <c r="CR35" s="34">
        <f t="shared" si="121"/>
        <v>1386.1000000000001</v>
      </c>
      <c r="CS35" s="34">
        <f t="shared" si="106"/>
        <v>0</v>
      </c>
      <c r="CT35" s="34">
        <f t="shared" si="107"/>
        <v>0</v>
      </c>
      <c r="CU35" s="34">
        <f t="shared" si="108"/>
        <v>1522.96</v>
      </c>
      <c r="CV35" s="34">
        <f t="shared" si="109"/>
        <v>1656.7200000000003</v>
      </c>
      <c r="CW35" s="34">
        <f t="shared" si="110"/>
        <v>0</v>
      </c>
      <c r="CX35" s="34">
        <f t="shared" si="111"/>
        <v>1521.8599999999997</v>
      </c>
      <c r="CY35" s="34">
        <f t="shared" si="112"/>
        <v>1572.3000000000002</v>
      </c>
      <c r="CZ35" s="34">
        <f t="shared" si="113"/>
        <v>1392.4</v>
      </c>
      <c r="DA35" s="34">
        <f t="shared" si="114"/>
        <v>0</v>
      </c>
      <c r="DC35" s="6">
        <f t="shared" si="115"/>
        <v>1656.7200000000003</v>
      </c>
      <c r="DD35" s="6">
        <f t="shared" si="116"/>
        <v>1572.3000000000002</v>
      </c>
      <c r="DE35" s="6">
        <f t="shared" si="117"/>
        <v>1522.96</v>
      </c>
      <c r="DF35" s="6">
        <f t="shared" si="118"/>
        <v>1521.8599999999997</v>
      </c>
      <c r="DG35" s="6">
        <f t="shared" si="119"/>
        <v>1392.4</v>
      </c>
    </row>
    <row r="36" spans="1:111" x14ac:dyDescent="0.2">
      <c r="A36" s="20" t="s">
        <v>73</v>
      </c>
      <c r="B36" s="109">
        <v>1973</v>
      </c>
      <c r="C36" s="22" t="s">
        <v>33</v>
      </c>
      <c r="D36" s="10">
        <v>566</v>
      </c>
      <c r="E36" s="7">
        <f t="shared" si="83"/>
        <v>1188.6000000000001</v>
      </c>
      <c r="F36" s="3"/>
      <c r="G36" s="3"/>
      <c r="H36" s="3">
        <v>100</v>
      </c>
      <c r="I36" s="3">
        <v>160</v>
      </c>
      <c r="J36" s="3">
        <v>400</v>
      </c>
      <c r="K36" s="11">
        <f t="shared" si="84"/>
        <v>1848.6000000000004</v>
      </c>
      <c r="L36" s="10"/>
      <c r="M36" s="7">
        <f t="shared" si="85"/>
        <v>0</v>
      </c>
      <c r="N36" s="3"/>
      <c r="O36" s="3"/>
      <c r="P36" s="3"/>
      <c r="Q36" s="3"/>
      <c r="R36" s="3"/>
      <c r="S36" s="11">
        <f t="shared" si="86"/>
        <v>0</v>
      </c>
      <c r="T36" s="2"/>
      <c r="U36" s="7">
        <f t="shared" si="87"/>
        <v>0</v>
      </c>
      <c r="V36" s="3"/>
      <c r="W36" s="3"/>
      <c r="X36" s="3"/>
      <c r="Y36" s="3"/>
      <c r="Z36" s="5"/>
      <c r="AA36" s="11">
        <f t="shared" si="88"/>
        <v>0</v>
      </c>
      <c r="AB36" s="2"/>
      <c r="AC36" s="7">
        <f t="shared" si="89"/>
        <v>0</v>
      </c>
      <c r="AD36" s="3"/>
      <c r="AE36" s="3"/>
      <c r="AF36" s="3"/>
      <c r="AG36" s="3"/>
      <c r="AH36" s="5"/>
      <c r="AI36" s="11">
        <f t="shared" si="90"/>
        <v>0</v>
      </c>
      <c r="AJ36" s="2">
        <v>585</v>
      </c>
      <c r="AK36" s="7">
        <f t="shared" si="91"/>
        <v>1158.3</v>
      </c>
      <c r="AL36" s="3"/>
      <c r="AM36" s="3"/>
      <c r="AN36" s="3"/>
      <c r="AO36" s="3">
        <v>130</v>
      </c>
      <c r="AP36" s="5"/>
      <c r="AQ36" s="11">
        <f t="shared" si="92"/>
        <v>1288.3</v>
      </c>
      <c r="AR36" s="10">
        <v>579</v>
      </c>
      <c r="AS36" s="7">
        <f t="shared" si="93"/>
        <v>1146.42</v>
      </c>
      <c r="AT36" s="3"/>
      <c r="AU36" s="3"/>
      <c r="AV36" s="3"/>
      <c r="AW36" s="3">
        <v>240</v>
      </c>
      <c r="AX36" s="3"/>
      <c r="AY36" s="11">
        <f t="shared" si="94"/>
        <v>1386.42</v>
      </c>
      <c r="AZ36" s="10"/>
      <c r="BA36" s="7">
        <f t="shared" si="95"/>
        <v>0</v>
      </c>
      <c r="BB36" s="3"/>
      <c r="BC36" s="3"/>
      <c r="BD36" s="3"/>
      <c r="BE36" s="3"/>
      <c r="BF36" s="3"/>
      <c r="BG36" s="11">
        <f t="shared" si="96"/>
        <v>0</v>
      </c>
      <c r="BH36" s="10">
        <v>590</v>
      </c>
      <c r="BI36" s="7">
        <f t="shared" si="97"/>
        <v>1168.2</v>
      </c>
      <c r="BJ36" s="3"/>
      <c r="BK36" s="3"/>
      <c r="BL36" s="3"/>
      <c r="BM36" s="3">
        <v>220</v>
      </c>
      <c r="BN36" s="3"/>
      <c r="BO36" s="11">
        <f t="shared" si="98"/>
        <v>1388.2</v>
      </c>
      <c r="BP36" s="10"/>
      <c r="BQ36" s="7">
        <f t="shared" si="99"/>
        <v>0</v>
      </c>
      <c r="BR36" s="3"/>
      <c r="BS36" s="3"/>
      <c r="BT36" s="3"/>
      <c r="BU36" s="3"/>
      <c r="BV36" s="3"/>
      <c r="BW36" s="11">
        <f t="shared" si="100"/>
        <v>0</v>
      </c>
      <c r="BX36" s="2"/>
      <c r="BY36" s="7">
        <f t="shared" si="101"/>
        <v>0</v>
      </c>
      <c r="BZ36" s="3"/>
      <c r="CA36" s="3"/>
      <c r="CB36" s="3"/>
      <c r="CC36" s="3"/>
      <c r="CD36" s="5"/>
      <c r="CE36" s="11">
        <f t="shared" si="102"/>
        <v>0</v>
      </c>
      <c r="CF36" s="10">
        <v>559</v>
      </c>
      <c r="CG36" s="7">
        <f t="shared" si="103"/>
        <v>1173.9000000000001</v>
      </c>
      <c r="CH36" s="3"/>
      <c r="CI36" s="3"/>
      <c r="CJ36" s="3">
        <v>100</v>
      </c>
      <c r="CK36" s="3">
        <v>110</v>
      </c>
      <c r="CL36" s="3"/>
      <c r="CM36" s="11">
        <f t="shared" si="104"/>
        <v>1383.9</v>
      </c>
      <c r="CN36" s="62">
        <f t="shared" si="105"/>
        <v>1459.0840000000003</v>
      </c>
      <c r="CO36" s="79">
        <v>8</v>
      </c>
      <c r="CP36" s="2"/>
      <c r="CQ36" s="34">
        <f t="shared" si="120"/>
        <v>1848.6000000000004</v>
      </c>
      <c r="CR36" s="34">
        <f t="shared" si="121"/>
        <v>0</v>
      </c>
      <c r="CS36" s="34">
        <f t="shared" si="106"/>
        <v>0</v>
      </c>
      <c r="CT36" s="34">
        <f t="shared" si="107"/>
        <v>0</v>
      </c>
      <c r="CU36" s="34">
        <f t="shared" si="108"/>
        <v>1288.3</v>
      </c>
      <c r="CV36" s="34">
        <f t="shared" si="109"/>
        <v>1386.42</v>
      </c>
      <c r="CW36" s="34">
        <f t="shared" si="110"/>
        <v>0</v>
      </c>
      <c r="CX36" s="34">
        <f t="shared" si="111"/>
        <v>1388.2</v>
      </c>
      <c r="CY36" s="34">
        <f t="shared" si="112"/>
        <v>0</v>
      </c>
      <c r="CZ36" s="34">
        <f t="shared" si="113"/>
        <v>0</v>
      </c>
      <c r="DA36" s="34">
        <f t="shared" si="114"/>
        <v>1383.9</v>
      </c>
      <c r="DC36" s="6">
        <f t="shared" si="115"/>
        <v>1848.6000000000004</v>
      </c>
      <c r="DD36" s="6">
        <f t="shared" si="116"/>
        <v>1388.2</v>
      </c>
      <c r="DE36" s="6">
        <f t="shared" si="117"/>
        <v>1386.42</v>
      </c>
      <c r="DF36" s="6">
        <f t="shared" si="118"/>
        <v>1383.9</v>
      </c>
      <c r="DG36" s="6">
        <f t="shared" si="119"/>
        <v>1288.3</v>
      </c>
    </row>
    <row r="37" spans="1:111" x14ac:dyDescent="0.2">
      <c r="A37" s="20" t="s">
        <v>26</v>
      </c>
      <c r="B37" s="109">
        <v>1963</v>
      </c>
      <c r="C37" s="22" t="s">
        <v>91</v>
      </c>
      <c r="D37" s="10"/>
      <c r="E37" s="7">
        <f t="shared" si="83"/>
        <v>0</v>
      </c>
      <c r="F37" s="3"/>
      <c r="G37" s="3"/>
      <c r="H37" s="3"/>
      <c r="I37" s="3"/>
      <c r="J37" s="3"/>
      <c r="K37" s="11">
        <f t="shared" si="84"/>
        <v>0</v>
      </c>
      <c r="L37" s="10">
        <v>546</v>
      </c>
      <c r="M37" s="7">
        <f t="shared" si="85"/>
        <v>1146.6000000000001</v>
      </c>
      <c r="N37" s="3"/>
      <c r="O37" s="3"/>
      <c r="P37" s="3"/>
      <c r="Q37" s="3">
        <v>250</v>
      </c>
      <c r="R37" s="3">
        <v>200</v>
      </c>
      <c r="S37" s="11">
        <f t="shared" si="86"/>
        <v>1596.6000000000004</v>
      </c>
      <c r="T37" s="2">
        <v>569</v>
      </c>
      <c r="U37" s="7">
        <f t="shared" si="87"/>
        <v>1126.6199999999999</v>
      </c>
      <c r="V37" s="3"/>
      <c r="W37" s="3"/>
      <c r="X37" s="3">
        <v>80</v>
      </c>
      <c r="Y37" s="3">
        <v>140</v>
      </c>
      <c r="Z37" s="5"/>
      <c r="AA37" s="11">
        <f t="shared" si="88"/>
        <v>1346.62</v>
      </c>
      <c r="AB37" s="2">
        <v>596</v>
      </c>
      <c r="AC37" s="7">
        <f t="shared" si="89"/>
        <v>1180.08</v>
      </c>
      <c r="AD37" s="3"/>
      <c r="AE37" s="3"/>
      <c r="AF37" s="3">
        <v>100</v>
      </c>
      <c r="AG37" s="3">
        <v>150</v>
      </c>
      <c r="AH37" s="5"/>
      <c r="AI37" s="11">
        <f t="shared" si="90"/>
        <v>1430.08</v>
      </c>
      <c r="AJ37" s="2"/>
      <c r="AK37" s="7">
        <f t="shared" si="91"/>
        <v>0</v>
      </c>
      <c r="AL37" s="3"/>
      <c r="AM37" s="3"/>
      <c r="AN37" s="3"/>
      <c r="AO37" s="3"/>
      <c r="AP37" s="5"/>
      <c r="AQ37" s="11">
        <f t="shared" si="92"/>
        <v>0</v>
      </c>
      <c r="AR37" s="10">
        <v>596</v>
      </c>
      <c r="AS37" s="7">
        <f t="shared" si="93"/>
        <v>1180.08</v>
      </c>
      <c r="AT37" s="3"/>
      <c r="AU37" s="3"/>
      <c r="AV37" s="3">
        <v>40</v>
      </c>
      <c r="AW37" s="3">
        <v>240</v>
      </c>
      <c r="AX37" s="3"/>
      <c r="AY37" s="11">
        <f t="shared" si="94"/>
        <v>1460.08</v>
      </c>
      <c r="AZ37" s="10">
        <v>575</v>
      </c>
      <c r="BA37" s="7">
        <f t="shared" si="95"/>
        <v>1138.5</v>
      </c>
      <c r="BB37" s="3"/>
      <c r="BC37" s="3"/>
      <c r="BD37" s="3">
        <v>100</v>
      </c>
      <c r="BE37" s="3">
        <v>120</v>
      </c>
      <c r="BF37" s="3"/>
      <c r="BG37" s="11">
        <f t="shared" si="96"/>
        <v>1358.5</v>
      </c>
      <c r="BH37" s="10"/>
      <c r="BI37" s="7">
        <f t="shared" si="97"/>
        <v>0</v>
      </c>
      <c r="BJ37" s="3"/>
      <c r="BK37" s="3"/>
      <c r="BL37" s="3"/>
      <c r="BM37" s="3"/>
      <c r="BN37" s="3"/>
      <c r="BO37" s="11">
        <f t="shared" si="98"/>
        <v>0</v>
      </c>
      <c r="BP37" s="10"/>
      <c r="BQ37" s="7">
        <f t="shared" si="99"/>
        <v>0</v>
      </c>
      <c r="BR37" s="3"/>
      <c r="BS37" s="3"/>
      <c r="BT37" s="3"/>
      <c r="BU37" s="3"/>
      <c r="BV37" s="3"/>
      <c r="BW37" s="11">
        <f t="shared" si="100"/>
        <v>0</v>
      </c>
      <c r="BX37" s="2"/>
      <c r="BY37" s="7">
        <f t="shared" si="101"/>
        <v>0</v>
      </c>
      <c r="BZ37" s="3"/>
      <c r="CA37" s="3"/>
      <c r="CB37" s="3"/>
      <c r="CC37" s="3"/>
      <c r="CD37" s="5"/>
      <c r="CE37" s="11">
        <f t="shared" si="102"/>
        <v>0</v>
      </c>
      <c r="CF37" s="10"/>
      <c r="CG37" s="7">
        <f t="shared" si="103"/>
        <v>0</v>
      </c>
      <c r="CH37" s="3"/>
      <c r="CI37" s="3"/>
      <c r="CJ37" s="3"/>
      <c r="CK37" s="3"/>
      <c r="CL37" s="3"/>
      <c r="CM37" s="11">
        <f t="shared" si="104"/>
        <v>0</v>
      </c>
      <c r="CN37" s="62">
        <f t="shared" si="105"/>
        <v>1438.376</v>
      </c>
      <c r="CO37" s="79">
        <v>9</v>
      </c>
      <c r="CP37" s="2"/>
      <c r="CQ37" s="34">
        <f t="shared" si="120"/>
        <v>0</v>
      </c>
      <c r="CR37" s="34">
        <f t="shared" si="121"/>
        <v>1596.6000000000004</v>
      </c>
      <c r="CS37" s="34">
        <f t="shared" si="106"/>
        <v>1346.62</v>
      </c>
      <c r="CT37" s="34">
        <f t="shared" si="107"/>
        <v>1430.08</v>
      </c>
      <c r="CU37" s="34">
        <f t="shared" si="108"/>
        <v>0</v>
      </c>
      <c r="CV37" s="34">
        <f t="shared" si="109"/>
        <v>1460.08</v>
      </c>
      <c r="CW37" s="34">
        <f t="shared" si="110"/>
        <v>1358.5</v>
      </c>
      <c r="CX37" s="34">
        <f t="shared" si="111"/>
        <v>0</v>
      </c>
      <c r="CY37" s="34">
        <f t="shared" si="112"/>
        <v>0</v>
      </c>
      <c r="CZ37" s="34">
        <f t="shared" si="113"/>
        <v>0</v>
      </c>
      <c r="DA37" s="34">
        <f t="shared" si="114"/>
        <v>0</v>
      </c>
      <c r="DC37" s="6">
        <f t="shared" si="115"/>
        <v>1596.6000000000004</v>
      </c>
      <c r="DD37" s="6">
        <f t="shared" si="116"/>
        <v>1460.08</v>
      </c>
      <c r="DE37" s="6">
        <f t="shared" si="117"/>
        <v>1430.08</v>
      </c>
      <c r="DF37" s="6">
        <f t="shared" si="118"/>
        <v>1358.5</v>
      </c>
      <c r="DG37" s="6">
        <f t="shared" si="119"/>
        <v>1346.62</v>
      </c>
    </row>
    <row r="38" spans="1:111" x14ac:dyDescent="0.2">
      <c r="A38" s="20" t="s">
        <v>85</v>
      </c>
      <c r="B38" s="109">
        <v>1977</v>
      </c>
      <c r="C38" s="23" t="s">
        <v>129</v>
      </c>
      <c r="D38" s="10">
        <v>526</v>
      </c>
      <c r="E38" s="7">
        <f t="shared" si="83"/>
        <v>1104.6000000000001</v>
      </c>
      <c r="F38" s="3"/>
      <c r="G38" s="3"/>
      <c r="H38" s="3"/>
      <c r="I38" s="3">
        <v>160</v>
      </c>
      <c r="J38" s="3"/>
      <c r="K38" s="11">
        <f t="shared" si="84"/>
        <v>1264.6000000000001</v>
      </c>
      <c r="L38" s="10">
        <v>521</v>
      </c>
      <c r="M38" s="7">
        <f t="shared" si="85"/>
        <v>1094.1000000000001</v>
      </c>
      <c r="N38" s="3"/>
      <c r="O38" s="3"/>
      <c r="P38" s="3"/>
      <c r="Q38" s="3">
        <v>250</v>
      </c>
      <c r="R38" s="3"/>
      <c r="S38" s="11">
        <f t="shared" si="86"/>
        <v>1344.1000000000001</v>
      </c>
      <c r="T38" s="2"/>
      <c r="U38" s="7">
        <f t="shared" si="87"/>
        <v>0</v>
      </c>
      <c r="V38" s="3"/>
      <c r="W38" s="3"/>
      <c r="X38" s="3"/>
      <c r="Y38" s="3"/>
      <c r="Z38" s="5"/>
      <c r="AA38" s="11">
        <f t="shared" si="88"/>
        <v>0</v>
      </c>
      <c r="AB38" s="2">
        <v>589</v>
      </c>
      <c r="AC38" s="7">
        <f t="shared" si="89"/>
        <v>1166.22</v>
      </c>
      <c r="AD38" s="3"/>
      <c r="AE38" s="3"/>
      <c r="AF38" s="3"/>
      <c r="AG38" s="3">
        <v>150</v>
      </c>
      <c r="AH38" s="5"/>
      <c r="AI38" s="11">
        <f t="shared" si="90"/>
        <v>1316.22</v>
      </c>
      <c r="AJ38" s="2">
        <v>597</v>
      </c>
      <c r="AK38" s="7">
        <f t="shared" si="91"/>
        <v>1182.06</v>
      </c>
      <c r="AL38" s="3"/>
      <c r="AM38" s="3"/>
      <c r="AN38" s="3">
        <v>40</v>
      </c>
      <c r="AO38" s="3">
        <v>130</v>
      </c>
      <c r="AP38" s="5"/>
      <c r="AQ38" s="11">
        <f t="shared" si="92"/>
        <v>1352.06</v>
      </c>
      <c r="AR38" s="10">
        <v>554</v>
      </c>
      <c r="AS38" s="7">
        <f t="shared" si="93"/>
        <v>1096.92</v>
      </c>
      <c r="AT38" s="3"/>
      <c r="AU38" s="3"/>
      <c r="AV38" s="3"/>
      <c r="AW38" s="3">
        <v>240</v>
      </c>
      <c r="AX38" s="3"/>
      <c r="AY38" s="11">
        <f t="shared" si="94"/>
        <v>1336.92</v>
      </c>
      <c r="AZ38" s="10"/>
      <c r="BA38" s="7">
        <f t="shared" si="95"/>
        <v>0</v>
      </c>
      <c r="BB38" s="3"/>
      <c r="BC38" s="3"/>
      <c r="BD38" s="3"/>
      <c r="BE38" s="3"/>
      <c r="BF38" s="3"/>
      <c r="BG38" s="11">
        <f t="shared" si="96"/>
        <v>0</v>
      </c>
      <c r="BH38" s="10">
        <v>604</v>
      </c>
      <c r="BI38" s="7">
        <f t="shared" si="97"/>
        <v>1195.92</v>
      </c>
      <c r="BJ38" s="3"/>
      <c r="BK38" s="3"/>
      <c r="BL38" s="3"/>
      <c r="BM38" s="3">
        <v>220</v>
      </c>
      <c r="BN38" s="3"/>
      <c r="BO38" s="11">
        <f t="shared" si="98"/>
        <v>1415.92</v>
      </c>
      <c r="BP38" s="10">
        <v>527</v>
      </c>
      <c r="BQ38" s="7">
        <f t="shared" si="99"/>
        <v>1106.7</v>
      </c>
      <c r="BR38" s="3"/>
      <c r="BS38" s="3"/>
      <c r="BT38" s="3">
        <v>20</v>
      </c>
      <c r="BU38" s="3">
        <v>110</v>
      </c>
      <c r="BV38" s="3"/>
      <c r="BW38" s="11">
        <f t="shared" si="100"/>
        <v>1236.7</v>
      </c>
      <c r="BX38" s="2">
        <v>536</v>
      </c>
      <c r="BY38" s="7">
        <f t="shared" si="101"/>
        <v>1125.6000000000001</v>
      </c>
      <c r="BZ38" s="3"/>
      <c r="CA38" s="3"/>
      <c r="CB38" s="3">
        <v>10</v>
      </c>
      <c r="CC38" s="3">
        <v>210</v>
      </c>
      <c r="CD38" s="5"/>
      <c r="CE38" s="11">
        <f t="shared" si="102"/>
        <v>1345.6000000000001</v>
      </c>
      <c r="CF38" s="10"/>
      <c r="CG38" s="7">
        <f t="shared" si="103"/>
        <v>0</v>
      </c>
      <c r="CH38" s="3"/>
      <c r="CI38" s="3"/>
      <c r="CJ38" s="3"/>
      <c r="CK38" s="3"/>
      <c r="CL38" s="3"/>
      <c r="CM38" s="11">
        <f t="shared" si="104"/>
        <v>0</v>
      </c>
      <c r="CN38" s="62">
        <f t="shared" si="105"/>
        <v>1358.92</v>
      </c>
      <c r="CO38" s="79">
        <v>10</v>
      </c>
      <c r="CP38" s="2"/>
      <c r="CQ38" s="34">
        <f t="shared" si="120"/>
        <v>1264.6000000000001</v>
      </c>
      <c r="CR38" s="34">
        <f t="shared" si="121"/>
        <v>1344.1000000000001</v>
      </c>
      <c r="CS38" s="34">
        <f t="shared" si="106"/>
        <v>0</v>
      </c>
      <c r="CT38" s="34">
        <f t="shared" si="107"/>
        <v>1316.22</v>
      </c>
      <c r="CU38" s="34">
        <f t="shared" si="108"/>
        <v>1352.06</v>
      </c>
      <c r="CV38" s="34">
        <f t="shared" si="109"/>
        <v>1336.92</v>
      </c>
      <c r="CW38" s="34">
        <f t="shared" si="110"/>
        <v>0</v>
      </c>
      <c r="CX38" s="34">
        <f t="shared" si="111"/>
        <v>1415.92</v>
      </c>
      <c r="CY38" s="34">
        <f t="shared" si="112"/>
        <v>1236.7</v>
      </c>
      <c r="CZ38" s="34">
        <f t="shared" si="113"/>
        <v>1345.6000000000001</v>
      </c>
      <c r="DA38" s="34">
        <f t="shared" si="114"/>
        <v>0</v>
      </c>
      <c r="DC38" s="6">
        <f t="shared" si="115"/>
        <v>1415.92</v>
      </c>
      <c r="DD38" s="6">
        <f t="shared" si="116"/>
        <v>1352.06</v>
      </c>
      <c r="DE38" s="6">
        <f t="shared" si="117"/>
        <v>1345.6000000000001</v>
      </c>
      <c r="DF38" s="6">
        <f t="shared" si="118"/>
        <v>1344.1000000000001</v>
      </c>
      <c r="DG38" s="6">
        <f t="shared" si="119"/>
        <v>1336.92</v>
      </c>
    </row>
    <row r="39" spans="1:111" x14ac:dyDescent="0.2">
      <c r="A39" s="20" t="s">
        <v>27</v>
      </c>
      <c r="B39" s="109">
        <v>1968</v>
      </c>
      <c r="C39" s="22" t="s">
        <v>91</v>
      </c>
      <c r="D39" s="10"/>
      <c r="E39" s="7">
        <f t="shared" si="83"/>
        <v>0</v>
      </c>
      <c r="F39" s="3"/>
      <c r="G39" s="3"/>
      <c r="H39" s="3"/>
      <c r="I39" s="3"/>
      <c r="J39" s="3"/>
      <c r="K39" s="11">
        <f t="shared" si="84"/>
        <v>0</v>
      </c>
      <c r="L39" s="10">
        <v>528</v>
      </c>
      <c r="M39" s="7">
        <f t="shared" si="85"/>
        <v>1108.8</v>
      </c>
      <c r="N39" s="3"/>
      <c r="O39" s="3"/>
      <c r="P39" s="3">
        <v>60</v>
      </c>
      <c r="Q39" s="3">
        <v>250</v>
      </c>
      <c r="R39" s="3"/>
      <c r="S39" s="11">
        <f t="shared" si="86"/>
        <v>1418.8</v>
      </c>
      <c r="T39" s="2">
        <v>606</v>
      </c>
      <c r="U39" s="7">
        <f t="shared" si="87"/>
        <v>1199.8799999999999</v>
      </c>
      <c r="V39" s="3"/>
      <c r="W39" s="3"/>
      <c r="X39" s="3">
        <v>30</v>
      </c>
      <c r="Y39" s="3">
        <v>140</v>
      </c>
      <c r="Z39" s="5"/>
      <c r="AA39" s="11">
        <f t="shared" si="88"/>
        <v>1369.8799999999999</v>
      </c>
      <c r="AB39" s="2">
        <v>563</v>
      </c>
      <c r="AC39" s="7">
        <f t="shared" si="89"/>
        <v>1114.74</v>
      </c>
      <c r="AD39" s="3"/>
      <c r="AE39" s="3"/>
      <c r="AF39" s="3"/>
      <c r="AG39" s="3">
        <v>150</v>
      </c>
      <c r="AH39" s="5"/>
      <c r="AI39" s="11">
        <f t="shared" si="90"/>
        <v>1264.74</v>
      </c>
      <c r="AJ39" s="2"/>
      <c r="AK39" s="7">
        <f t="shared" si="91"/>
        <v>0</v>
      </c>
      <c r="AL39" s="3"/>
      <c r="AM39" s="3"/>
      <c r="AN39" s="3"/>
      <c r="AO39" s="3"/>
      <c r="AP39" s="5"/>
      <c r="AQ39" s="11">
        <f t="shared" si="92"/>
        <v>0</v>
      </c>
      <c r="AR39" s="10">
        <v>567</v>
      </c>
      <c r="AS39" s="7">
        <f t="shared" si="93"/>
        <v>1122.6600000000001</v>
      </c>
      <c r="AT39" s="3"/>
      <c r="AU39" s="3"/>
      <c r="AV39" s="3"/>
      <c r="AW39" s="3">
        <v>240</v>
      </c>
      <c r="AX39" s="3"/>
      <c r="AY39" s="11">
        <f t="shared" si="94"/>
        <v>1362.66</v>
      </c>
      <c r="AZ39" s="10">
        <v>589</v>
      </c>
      <c r="BA39" s="7">
        <f t="shared" si="95"/>
        <v>1166.22</v>
      </c>
      <c r="BB39" s="3"/>
      <c r="BC39" s="3"/>
      <c r="BD39" s="3"/>
      <c r="BE39" s="3">
        <v>120</v>
      </c>
      <c r="BF39" s="3"/>
      <c r="BG39" s="11">
        <f t="shared" si="96"/>
        <v>1286.22</v>
      </c>
      <c r="BH39" s="10"/>
      <c r="BI39" s="7">
        <f t="shared" si="97"/>
        <v>0</v>
      </c>
      <c r="BJ39" s="3"/>
      <c r="BK39" s="3"/>
      <c r="BL39" s="3"/>
      <c r="BM39" s="3"/>
      <c r="BN39" s="3"/>
      <c r="BO39" s="11">
        <f t="shared" si="98"/>
        <v>0</v>
      </c>
      <c r="BP39" s="10"/>
      <c r="BQ39" s="7">
        <f t="shared" si="99"/>
        <v>0</v>
      </c>
      <c r="BR39" s="3"/>
      <c r="BS39" s="3"/>
      <c r="BT39" s="3"/>
      <c r="BU39" s="3"/>
      <c r="BV39" s="3"/>
      <c r="BW39" s="11">
        <f t="shared" si="100"/>
        <v>0</v>
      </c>
      <c r="BX39" s="2"/>
      <c r="BY39" s="7">
        <f t="shared" si="101"/>
        <v>0</v>
      </c>
      <c r="BZ39" s="3"/>
      <c r="CA39" s="3"/>
      <c r="CB39" s="3"/>
      <c r="CC39" s="3"/>
      <c r="CD39" s="5"/>
      <c r="CE39" s="11">
        <f t="shared" si="102"/>
        <v>0</v>
      </c>
      <c r="CF39" s="10"/>
      <c r="CG39" s="7">
        <f t="shared" si="103"/>
        <v>0</v>
      </c>
      <c r="CH39" s="3"/>
      <c r="CI39" s="3"/>
      <c r="CJ39" s="3"/>
      <c r="CK39" s="3"/>
      <c r="CL39" s="3"/>
      <c r="CM39" s="11">
        <f t="shared" si="104"/>
        <v>0</v>
      </c>
      <c r="CN39" s="62">
        <f t="shared" si="105"/>
        <v>1340.46</v>
      </c>
      <c r="CO39" s="79">
        <v>11</v>
      </c>
      <c r="CP39" s="2"/>
      <c r="CQ39" s="34">
        <f t="shared" si="120"/>
        <v>0</v>
      </c>
      <c r="CR39" s="34">
        <f t="shared" si="121"/>
        <v>1418.8</v>
      </c>
      <c r="CS39" s="34">
        <f t="shared" si="106"/>
        <v>1369.8799999999999</v>
      </c>
      <c r="CT39" s="34">
        <f t="shared" si="107"/>
        <v>1264.74</v>
      </c>
      <c r="CU39" s="34">
        <f t="shared" si="108"/>
        <v>0</v>
      </c>
      <c r="CV39" s="34">
        <f t="shared" si="109"/>
        <v>1362.66</v>
      </c>
      <c r="CW39" s="34">
        <f t="shared" si="110"/>
        <v>1286.22</v>
      </c>
      <c r="CX39" s="34">
        <f t="shared" si="111"/>
        <v>0</v>
      </c>
      <c r="CY39" s="34">
        <f t="shared" si="112"/>
        <v>0</v>
      </c>
      <c r="CZ39" s="34">
        <f t="shared" si="113"/>
        <v>0</v>
      </c>
      <c r="DA39" s="34">
        <f t="shared" si="114"/>
        <v>0</v>
      </c>
      <c r="DC39" s="6">
        <f t="shared" si="115"/>
        <v>1418.8</v>
      </c>
      <c r="DD39" s="6">
        <f t="shared" si="116"/>
        <v>1369.8799999999999</v>
      </c>
      <c r="DE39" s="6">
        <f t="shared" si="117"/>
        <v>1362.66</v>
      </c>
      <c r="DF39" s="6">
        <f t="shared" si="118"/>
        <v>1286.22</v>
      </c>
      <c r="DG39" s="6">
        <f t="shared" si="119"/>
        <v>1264.74</v>
      </c>
    </row>
    <row r="40" spans="1:111" x14ac:dyDescent="0.2">
      <c r="A40" s="20" t="s">
        <v>145</v>
      </c>
      <c r="B40" s="109">
        <v>2002</v>
      </c>
      <c r="C40" s="22" t="s">
        <v>142</v>
      </c>
      <c r="D40" s="10">
        <v>522</v>
      </c>
      <c r="E40" s="7">
        <f t="shared" si="83"/>
        <v>1096.2</v>
      </c>
      <c r="F40" s="3"/>
      <c r="G40" s="3"/>
      <c r="H40" s="3">
        <v>20</v>
      </c>
      <c r="I40" s="3">
        <v>160</v>
      </c>
      <c r="J40" s="3"/>
      <c r="K40" s="11">
        <f t="shared" si="84"/>
        <v>1276.2</v>
      </c>
      <c r="L40" s="10">
        <v>538</v>
      </c>
      <c r="M40" s="7">
        <f t="shared" si="85"/>
        <v>1129.8</v>
      </c>
      <c r="N40" s="3"/>
      <c r="O40" s="3"/>
      <c r="P40" s="3">
        <v>50</v>
      </c>
      <c r="Q40" s="3">
        <v>250</v>
      </c>
      <c r="R40" s="3"/>
      <c r="S40" s="11">
        <f t="shared" si="86"/>
        <v>1429.8</v>
      </c>
      <c r="T40" s="2"/>
      <c r="U40" s="7">
        <f t="shared" si="87"/>
        <v>0</v>
      </c>
      <c r="V40" s="3"/>
      <c r="W40" s="3"/>
      <c r="X40" s="3"/>
      <c r="Y40" s="3"/>
      <c r="Z40" s="5"/>
      <c r="AA40" s="11">
        <f t="shared" si="88"/>
        <v>0</v>
      </c>
      <c r="AB40" s="2"/>
      <c r="AC40" s="7">
        <f t="shared" si="89"/>
        <v>0</v>
      </c>
      <c r="AD40" s="3"/>
      <c r="AE40" s="3"/>
      <c r="AF40" s="3"/>
      <c r="AG40" s="3"/>
      <c r="AH40" s="5"/>
      <c r="AI40" s="11">
        <f t="shared" si="90"/>
        <v>0</v>
      </c>
      <c r="AJ40" s="2"/>
      <c r="AK40" s="7">
        <f t="shared" si="91"/>
        <v>0</v>
      </c>
      <c r="AL40" s="3"/>
      <c r="AM40" s="3"/>
      <c r="AN40" s="3"/>
      <c r="AO40" s="3"/>
      <c r="AP40" s="5"/>
      <c r="AQ40" s="11">
        <f t="shared" si="92"/>
        <v>0</v>
      </c>
      <c r="AR40" s="10">
        <v>507</v>
      </c>
      <c r="AS40" s="7">
        <f t="shared" si="93"/>
        <v>1003.86</v>
      </c>
      <c r="AT40" s="3"/>
      <c r="AU40" s="3"/>
      <c r="AV40" s="3"/>
      <c r="AW40" s="3">
        <v>240</v>
      </c>
      <c r="AX40" s="3"/>
      <c r="AY40" s="11">
        <f t="shared" si="94"/>
        <v>1243.8600000000001</v>
      </c>
      <c r="AZ40" s="10"/>
      <c r="BA40" s="7">
        <f t="shared" si="95"/>
        <v>0</v>
      </c>
      <c r="BB40" s="3"/>
      <c r="BC40" s="3"/>
      <c r="BD40" s="3"/>
      <c r="BE40" s="3"/>
      <c r="BF40" s="3"/>
      <c r="BG40" s="11">
        <f t="shared" si="96"/>
        <v>0</v>
      </c>
      <c r="BH40" s="10">
        <v>547</v>
      </c>
      <c r="BI40" s="7">
        <f t="shared" si="97"/>
        <v>1083.06</v>
      </c>
      <c r="BJ40" s="3"/>
      <c r="BK40" s="3"/>
      <c r="BL40" s="3"/>
      <c r="BM40" s="3">
        <v>220</v>
      </c>
      <c r="BN40" s="3"/>
      <c r="BO40" s="11">
        <f t="shared" si="98"/>
        <v>1303.06</v>
      </c>
      <c r="BP40" s="10"/>
      <c r="BQ40" s="7">
        <f t="shared" si="99"/>
        <v>0</v>
      </c>
      <c r="BR40" s="3"/>
      <c r="BS40" s="3"/>
      <c r="BT40" s="3"/>
      <c r="BU40" s="3"/>
      <c r="BV40" s="3"/>
      <c r="BW40" s="11">
        <f t="shared" si="100"/>
        <v>0</v>
      </c>
      <c r="BX40" s="2">
        <v>493</v>
      </c>
      <c r="BY40" s="7">
        <f t="shared" si="101"/>
        <v>1035.3</v>
      </c>
      <c r="BZ40" s="3"/>
      <c r="CA40" s="3"/>
      <c r="CB40" s="3"/>
      <c r="CC40" s="3">
        <v>210</v>
      </c>
      <c r="CD40" s="5"/>
      <c r="CE40" s="11">
        <f t="shared" si="102"/>
        <v>1245.3</v>
      </c>
      <c r="CF40" s="10">
        <v>536</v>
      </c>
      <c r="CG40" s="7">
        <f t="shared" si="103"/>
        <v>1125.6000000000001</v>
      </c>
      <c r="CH40" s="3"/>
      <c r="CI40" s="3"/>
      <c r="CJ40" s="3">
        <v>80</v>
      </c>
      <c r="CK40" s="3">
        <v>110</v>
      </c>
      <c r="CL40" s="3"/>
      <c r="CM40" s="11">
        <f t="shared" si="104"/>
        <v>1315.6000000000001</v>
      </c>
      <c r="CN40" s="62">
        <f t="shared" si="105"/>
        <v>1313.992</v>
      </c>
      <c r="CO40" s="79">
        <v>12</v>
      </c>
      <c r="CP40" s="2"/>
      <c r="CQ40" s="34">
        <f t="shared" si="120"/>
        <v>1276.2</v>
      </c>
      <c r="CR40" s="34">
        <f t="shared" si="121"/>
        <v>1429.8</v>
      </c>
      <c r="CS40" s="34">
        <f t="shared" si="106"/>
        <v>0</v>
      </c>
      <c r="CT40" s="34">
        <f t="shared" si="107"/>
        <v>0</v>
      </c>
      <c r="CU40" s="34">
        <f t="shared" si="108"/>
        <v>0</v>
      </c>
      <c r="CV40" s="34">
        <f t="shared" si="109"/>
        <v>1243.8600000000001</v>
      </c>
      <c r="CW40" s="34">
        <f t="shared" si="110"/>
        <v>0</v>
      </c>
      <c r="CX40" s="34">
        <f t="shared" si="111"/>
        <v>1303.06</v>
      </c>
      <c r="CY40" s="34">
        <f t="shared" si="112"/>
        <v>0</v>
      </c>
      <c r="CZ40" s="34">
        <f t="shared" si="113"/>
        <v>1245.3</v>
      </c>
      <c r="DA40" s="34">
        <f t="shared" si="114"/>
        <v>1315.6000000000001</v>
      </c>
      <c r="DC40" s="6">
        <f t="shared" si="115"/>
        <v>1429.8</v>
      </c>
      <c r="DD40" s="6">
        <f t="shared" si="116"/>
        <v>1315.6000000000001</v>
      </c>
      <c r="DE40" s="6">
        <f t="shared" si="117"/>
        <v>1303.06</v>
      </c>
      <c r="DF40" s="6">
        <f t="shared" si="118"/>
        <v>1276.2</v>
      </c>
      <c r="DG40" s="6">
        <f t="shared" si="119"/>
        <v>1245.3</v>
      </c>
    </row>
    <row r="41" spans="1:111" x14ac:dyDescent="0.2">
      <c r="A41" s="20" t="s">
        <v>124</v>
      </c>
      <c r="B41" s="109">
        <v>1965</v>
      </c>
      <c r="C41" s="22" t="s">
        <v>91</v>
      </c>
      <c r="D41" s="10"/>
      <c r="E41" s="7">
        <f t="shared" si="83"/>
        <v>0</v>
      </c>
      <c r="F41" s="3"/>
      <c r="G41" s="3"/>
      <c r="H41" s="3"/>
      <c r="I41" s="3"/>
      <c r="J41" s="3"/>
      <c r="K41" s="11">
        <f t="shared" si="84"/>
        <v>0</v>
      </c>
      <c r="L41" s="10">
        <v>543</v>
      </c>
      <c r="M41" s="7">
        <f t="shared" si="85"/>
        <v>1140.3</v>
      </c>
      <c r="N41" s="3"/>
      <c r="O41" s="3"/>
      <c r="P41" s="3"/>
      <c r="Q41" s="3">
        <v>250</v>
      </c>
      <c r="R41" s="3"/>
      <c r="S41" s="11">
        <f t="shared" si="86"/>
        <v>1390.3</v>
      </c>
      <c r="T41" s="2">
        <v>564</v>
      </c>
      <c r="U41" s="7">
        <f t="shared" si="87"/>
        <v>1116.72</v>
      </c>
      <c r="V41" s="3"/>
      <c r="W41" s="3"/>
      <c r="X41" s="3"/>
      <c r="Y41" s="3">
        <v>140</v>
      </c>
      <c r="Z41" s="5"/>
      <c r="AA41" s="11">
        <f t="shared" si="88"/>
        <v>1256.72</v>
      </c>
      <c r="AB41" s="2">
        <v>557</v>
      </c>
      <c r="AC41" s="7">
        <f t="shared" si="89"/>
        <v>1102.8599999999999</v>
      </c>
      <c r="AD41" s="3"/>
      <c r="AE41" s="3"/>
      <c r="AF41" s="3"/>
      <c r="AG41" s="3">
        <v>150</v>
      </c>
      <c r="AH41" s="5"/>
      <c r="AI41" s="11">
        <f t="shared" si="90"/>
        <v>1252.8599999999999</v>
      </c>
      <c r="AJ41" s="2"/>
      <c r="AK41" s="7">
        <f t="shared" si="91"/>
        <v>0</v>
      </c>
      <c r="AL41" s="3"/>
      <c r="AM41" s="3"/>
      <c r="AN41" s="3"/>
      <c r="AO41" s="3"/>
      <c r="AP41" s="5"/>
      <c r="AQ41" s="11">
        <f t="shared" si="92"/>
        <v>0</v>
      </c>
      <c r="AR41" s="10">
        <v>567</v>
      </c>
      <c r="AS41" s="7">
        <f t="shared" si="93"/>
        <v>1122.6600000000001</v>
      </c>
      <c r="AT41" s="3"/>
      <c r="AU41" s="3"/>
      <c r="AV41" s="3"/>
      <c r="AW41" s="3">
        <v>240</v>
      </c>
      <c r="AX41" s="3"/>
      <c r="AY41" s="11">
        <f t="shared" si="94"/>
        <v>1362.66</v>
      </c>
      <c r="AZ41" s="10">
        <v>568</v>
      </c>
      <c r="BA41" s="7">
        <f t="shared" si="95"/>
        <v>1124.6400000000001</v>
      </c>
      <c r="BB41" s="3"/>
      <c r="BC41" s="3"/>
      <c r="BD41" s="3">
        <v>30</v>
      </c>
      <c r="BE41" s="3">
        <v>120</v>
      </c>
      <c r="BF41" s="3"/>
      <c r="BG41" s="11">
        <f t="shared" si="96"/>
        <v>1274.6400000000001</v>
      </c>
      <c r="BH41" s="10"/>
      <c r="BI41" s="7">
        <f t="shared" si="97"/>
        <v>0</v>
      </c>
      <c r="BJ41" s="3"/>
      <c r="BK41" s="3"/>
      <c r="BL41" s="3"/>
      <c r="BM41" s="3"/>
      <c r="BN41" s="3"/>
      <c r="BO41" s="11">
        <f t="shared" si="98"/>
        <v>0</v>
      </c>
      <c r="BP41" s="10"/>
      <c r="BQ41" s="7">
        <f t="shared" si="99"/>
        <v>0</v>
      </c>
      <c r="BR41" s="3"/>
      <c r="BS41" s="3"/>
      <c r="BT41" s="3"/>
      <c r="BU41" s="3"/>
      <c r="BV41" s="3"/>
      <c r="BW41" s="11">
        <f t="shared" si="100"/>
        <v>0</v>
      </c>
      <c r="BX41" s="2"/>
      <c r="BY41" s="7">
        <f t="shared" si="101"/>
        <v>0</v>
      </c>
      <c r="BZ41" s="3"/>
      <c r="CA41" s="3"/>
      <c r="CB41" s="3"/>
      <c r="CC41" s="3"/>
      <c r="CD41" s="5"/>
      <c r="CE41" s="11">
        <f t="shared" si="102"/>
        <v>0</v>
      </c>
      <c r="CF41" s="10"/>
      <c r="CG41" s="7">
        <f t="shared" si="103"/>
        <v>0</v>
      </c>
      <c r="CH41" s="3"/>
      <c r="CI41" s="3"/>
      <c r="CJ41" s="3"/>
      <c r="CK41" s="3"/>
      <c r="CL41" s="3"/>
      <c r="CM41" s="11">
        <f t="shared" si="104"/>
        <v>0</v>
      </c>
      <c r="CN41" s="62">
        <f t="shared" si="105"/>
        <v>1307.4360000000001</v>
      </c>
      <c r="CO41" s="79">
        <v>13</v>
      </c>
      <c r="CP41" s="2"/>
      <c r="CQ41" s="34">
        <f t="shared" si="120"/>
        <v>0</v>
      </c>
      <c r="CR41" s="34">
        <f t="shared" si="121"/>
        <v>1390.3</v>
      </c>
      <c r="CS41" s="34">
        <f t="shared" si="106"/>
        <v>1256.72</v>
      </c>
      <c r="CT41" s="34">
        <f t="shared" si="107"/>
        <v>1252.8599999999999</v>
      </c>
      <c r="CU41" s="34">
        <f t="shared" si="108"/>
        <v>0</v>
      </c>
      <c r="CV41" s="34">
        <f t="shared" si="109"/>
        <v>1362.66</v>
      </c>
      <c r="CW41" s="34">
        <f t="shared" si="110"/>
        <v>1274.6400000000001</v>
      </c>
      <c r="CX41" s="34">
        <f t="shared" si="111"/>
        <v>0</v>
      </c>
      <c r="CY41" s="34">
        <f t="shared" si="112"/>
        <v>0</v>
      </c>
      <c r="CZ41" s="34">
        <f t="shared" si="113"/>
        <v>0</v>
      </c>
      <c r="DA41" s="34">
        <f t="shared" si="114"/>
        <v>0</v>
      </c>
      <c r="DC41" s="6">
        <f t="shared" si="115"/>
        <v>1390.3</v>
      </c>
      <c r="DD41" s="6">
        <f t="shared" si="116"/>
        <v>1362.66</v>
      </c>
      <c r="DE41" s="6">
        <f t="shared" si="117"/>
        <v>1274.6400000000001</v>
      </c>
      <c r="DF41" s="6">
        <f t="shared" si="118"/>
        <v>1256.72</v>
      </c>
      <c r="DG41" s="6">
        <f t="shared" si="119"/>
        <v>1252.8599999999999</v>
      </c>
    </row>
    <row r="42" spans="1:111" x14ac:dyDescent="0.2">
      <c r="A42" s="20" t="s">
        <v>125</v>
      </c>
      <c r="B42" s="109">
        <v>1956</v>
      </c>
      <c r="C42" s="22" t="s">
        <v>33</v>
      </c>
      <c r="D42" s="10">
        <v>506</v>
      </c>
      <c r="E42" s="7">
        <f t="shared" si="83"/>
        <v>1062.6000000000001</v>
      </c>
      <c r="F42" s="3"/>
      <c r="G42" s="3"/>
      <c r="H42" s="3"/>
      <c r="I42" s="3">
        <v>160</v>
      </c>
      <c r="J42" s="3"/>
      <c r="K42" s="11">
        <f t="shared" si="84"/>
        <v>1222.6000000000001</v>
      </c>
      <c r="L42" s="10">
        <v>538</v>
      </c>
      <c r="M42" s="7">
        <f t="shared" si="85"/>
        <v>1129.8</v>
      </c>
      <c r="N42" s="3"/>
      <c r="O42" s="3"/>
      <c r="P42" s="3">
        <v>40</v>
      </c>
      <c r="Q42" s="3">
        <v>250</v>
      </c>
      <c r="R42" s="3"/>
      <c r="S42" s="11">
        <f t="shared" si="86"/>
        <v>1419.8</v>
      </c>
      <c r="T42" s="2"/>
      <c r="U42" s="7">
        <f t="shared" si="87"/>
        <v>0</v>
      </c>
      <c r="V42" s="3"/>
      <c r="W42" s="3"/>
      <c r="X42" s="3"/>
      <c r="Y42" s="3"/>
      <c r="Z42" s="5"/>
      <c r="AA42" s="11">
        <f t="shared" si="88"/>
        <v>0</v>
      </c>
      <c r="AB42" s="2"/>
      <c r="AC42" s="7">
        <f t="shared" si="89"/>
        <v>0</v>
      </c>
      <c r="AD42" s="3"/>
      <c r="AE42" s="3"/>
      <c r="AF42" s="3"/>
      <c r="AG42" s="3"/>
      <c r="AH42" s="5"/>
      <c r="AI42" s="11">
        <f t="shared" si="90"/>
        <v>0</v>
      </c>
      <c r="AJ42" s="2"/>
      <c r="AK42" s="7">
        <f t="shared" si="91"/>
        <v>0</v>
      </c>
      <c r="AL42" s="3"/>
      <c r="AM42" s="3"/>
      <c r="AN42" s="3"/>
      <c r="AO42" s="3"/>
      <c r="AP42" s="5"/>
      <c r="AQ42" s="11">
        <f t="shared" si="92"/>
        <v>0</v>
      </c>
      <c r="AR42" s="10"/>
      <c r="AS42" s="7">
        <f t="shared" si="93"/>
        <v>0</v>
      </c>
      <c r="AT42" s="3"/>
      <c r="AU42" s="3"/>
      <c r="AV42" s="3"/>
      <c r="AW42" s="3"/>
      <c r="AX42" s="3"/>
      <c r="AY42" s="11">
        <f t="shared" si="94"/>
        <v>0</v>
      </c>
      <c r="AZ42" s="10">
        <v>537</v>
      </c>
      <c r="BA42" s="7">
        <f t="shared" si="95"/>
        <v>1063.26</v>
      </c>
      <c r="BB42" s="3"/>
      <c r="BC42" s="3"/>
      <c r="BD42" s="3">
        <v>20</v>
      </c>
      <c r="BE42" s="3">
        <v>120</v>
      </c>
      <c r="BF42" s="3"/>
      <c r="BG42" s="11">
        <f t="shared" si="96"/>
        <v>1203.26</v>
      </c>
      <c r="BH42" s="10">
        <v>556</v>
      </c>
      <c r="BI42" s="7">
        <f t="shared" si="97"/>
        <v>1100.8799999999999</v>
      </c>
      <c r="BJ42" s="3"/>
      <c r="BK42" s="3"/>
      <c r="BL42" s="3"/>
      <c r="BM42" s="3">
        <v>220</v>
      </c>
      <c r="BN42" s="3"/>
      <c r="BO42" s="11">
        <f t="shared" si="98"/>
        <v>1320.8799999999999</v>
      </c>
      <c r="BP42" s="10">
        <v>502</v>
      </c>
      <c r="BQ42" s="7">
        <f t="shared" si="99"/>
        <v>1054.2</v>
      </c>
      <c r="BR42" s="3"/>
      <c r="BS42" s="3"/>
      <c r="BT42" s="3"/>
      <c r="BU42" s="3">
        <v>110</v>
      </c>
      <c r="BV42" s="3"/>
      <c r="BW42" s="11">
        <f t="shared" si="100"/>
        <v>1164.2</v>
      </c>
      <c r="BX42" s="2">
        <v>521</v>
      </c>
      <c r="BY42" s="7">
        <f t="shared" si="101"/>
        <v>1094.1000000000001</v>
      </c>
      <c r="BZ42" s="3"/>
      <c r="CA42" s="3"/>
      <c r="CB42" s="3"/>
      <c r="CC42" s="3">
        <v>210</v>
      </c>
      <c r="CD42" s="5"/>
      <c r="CE42" s="11">
        <f t="shared" si="102"/>
        <v>1304.1000000000001</v>
      </c>
      <c r="CF42" s="10">
        <v>532</v>
      </c>
      <c r="CG42" s="7">
        <f t="shared" si="103"/>
        <v>1117.2</v>
      </c>
      <c r="CH42" s="3"/>
      <c r="CI42" s="3"/>
      <c r="CJ42" s="3">
        <v>20</v>
      </c>
      <c r="CK42" s="3">
        <v>110</v>
      </c>
      <c r="CL42" s="3"/>
      <c r="CM42" s="11">
        <f t="shared" si="104"/>
        <v>1247.2</v>
      </c>
      <c r="CN42" s="62">
        <f t="shared" si="105"/>
        <v>1302.9159999999999</v>
      </c>
      <c r="CO42" s="79">
        <v>14</v>
      </c>
      <c r="CP42" s="2"/>
      <c r="CQ42" s="34">
        <f t="shared" si="120"/>
        <v>1222.6000000000001</v>
      </c>
      <c r="CR42" s="34">
        <f t="shared" si="121"/>
        <v>1419.8</v>
      </c>
      <c r="CS42" s="34">
        <f t="shared" si="106"/>
        <v>0</v>
      </c>
      <c r="CT42" s="34">
        <f t="shared" si="107"/>
        <v>0</v>
      </c>
      <c r="CU42" s="34">
        <f t="shared" si="108"/>
        <v>0</v>
      </c>
      <c r="CV42" s="34">
        <f t="shared" si="109"/>
        <v>0</v>
      </c>
      <c r="CW42" s="34">
        <f t="shared" si="110"/>
        <v>1203.26</v>
      </c>
      <c r="CX42" s="34">
        <f t="shared" si="111"/>
        <v>1320.8799999999999</v>
      </c>
      <c r="CY42" s="34">
        <f t="shared" si="112"/>
        <v>1164.2</v>
      </c>
      <c r="CZ42" s="34">
        <f t="shared" si="113"/>
        <v>1304.1000000000001</v>
      </c>
      <c r="DA42" s="34">
        <f t="shared" si="114"/>
        <v>1247.2</v>
      </c>
      <c r="DC42" s="6">
        <f t="shared" si="115"/>
        <v>1419.8</v>
      </c>
      <c r="DD42" s="6">
        <f t="shared" si="116"/>
        <v>1320.8799999999999</v>
      </c>
      <c r="DE42" s="6">
        <f t="shared" si="117"/>
        <v>1304.1000000000001</v>
      </c>
      <c r="DF42" s="6">
        <f t="shared" si="118"/>
        <v>1247.2</v>
      </c>
      <c r="DG42" s="6">
        <f t="shared" si="119"/>
        <v>1222.6000000000001</v>
      </c>
    </row>
    <row r="43" spans="1:111" x14ac:dyDescent="0.2">
      <c r="A43" s="20" t="s">
        <v>146</v>
      </c>
      <c r="B43" s="109">
        <v>1976</v>
      </c>
      <c r="C43" s="22" t="s">
        <v>33</v>
      </c>
      <c r="D43" s="10">
        <v>508</v>
      </c>
      <c r="E43" s="7">
        <f t="shared" si="83"/>
        <v>1066.8</v>
      </c>
      <c r="F43" s="3"/>
      <c r="G43" s="3"/>
      <c r="H43" s="3">
        <v>30</v>
      </c>
      <c r="I43" s="3">
        <v>160</v>
      </c>
      <c r="J43" s="3"/>
      <c r="K43" s="11">
        <f t="shared" si="84"/>
        <v>1256.8</v>
      </c>
      <c r="L43" s="10">
        <v>544</v>
      </c>
      <c r="M43" s="7">
        <f t="shared" si="85"/>
        <v>1142.4000000000001</v>
      </c>
      <c r="N43" s="3"/>
      <c r="O43" s="3"/>
      <c r="P43" s="3">
        <v>30</v>
      </c>
      <c r="Q43" s="3">
        <v>250</v>
      </c>
      <c r="R43" s="3"/>
      <c r="S43" s="11">
        <f t="shared" si="86"/>
        <v>1422.4</v>
      </c>
      <c r="T43" s="2"/>
      <c r="U43" s="7">
        <f t="shared" si="87"/>
        <v>0</v>
      </c>
      <c r="V43" s="3"/>
      <c r="W43" s="3"/>
      <c r="X43" s="3"/>
      <c r="Y43" s="3"/>
      <c r="Z43" s="5"/>
      <c r="AA43" s="11">
        <f t="shared" si="88"/>
        <v>0</v>
      </c>
      <c r="AB43" s="2"/>
      <c r="AC43" s="7">
        <f t="shared" si="89"/>
        <v>0</v>
      </c>
      <c r="AD43" s="3"/>
      <c r="AE43" s="3"/>
      <c r="AF43" s="3"/>
      <c r="AG43" s="3"/>
      <c r="AH43" s="5"/>
      <c r="AI43" s="11">
        <f t="shared" si="90"/>
        <v>0</v>
      </c>
      <c r="AJ43" s="2">
        <v>576</v>
      </c>
      <c r="AK43" s="7">
        <f t="shared" si="91"/>
        <v>1140.48</v>
      </c>
      <c r="AL43" s="3"/>
      <c r="AM43" s="3"/>
      <c r="AN43" s="3">
        <v>10</v>
      </c>
      <c r="AO43" s="3">
        <v>130</v>
      </c>
      <c r="AP43" s="5"/>
      <c r="AQ43" s="11">
        <f t="shared" si="92"/>
        <v>1280.48</v>
      </c>
      <c r="AR43" s="10"/>
      <c r="AS43" s="7">
        <f t="shared" si="93"/>
        <v>0</v>
      </c>
      <c r="AT43" s="3"/>
      <c r="AU43" s="3"/>
      <c r="AV43" s="3"/>
      <c r="AW43" s="3"/>
      <c r="AX43" s="3"/>
      <c r="AY43" s="11">
        <f t="shared" si="94"/>
        <v>0</v>
      </c>
      <c r="AZ43" s="10"/>
      <c r="BA43" s="7">
        <f t="shared" si="95"/>
        <v>0</v>
      </c>
      <c r="BB43" s="3"/>
      <c r="BC43" s="3"/>
      <c r="BD43" s="3"/>
      <c r="BE43" s="3"/>
      <c r="BF43" s="3"/>
      <c r="BG43" s="11">
        <f t="shared" si="96"/>
        <v>0</v>
      </c>
      <c r="BH43" s="10"/>
      <c r="BI43" s="7">
        <f t="shared" si="97"/>
        <v>0</v>
      </c>
      <c r="BJ43" s="3"/>
      <c r="BK43" s="3"/>
      <c r="BL43" s="3"/>
      <c r="BM43" s="3"/>
      <c r="BN43" s="3"/>
      <c r="BO43" s="11">
        <f t="shared" si="98"/>
        <v>0</v>
      </c>
      <c r="BP43" s="10">
        <v>534</v>
      </c>
      <c r="BQ43" s="7">
        <f t="shared" si="99"/>
        <v>1121.4000000000001</v>
      </c>
      <c r="BR43" s="3"/>
      <c r="BS43" s="3"/>
      <c r="BT43" s="3">
        <v>30</v>
      </c>
      <c r="BU43" s="3">
        <v>110</v>
      </c>
      <c r="BV43" s="3"/>
      <c r="BW43" s="11">
        <f t="shared" si="100"/>
        <v>1261.4000000000001</v>
      </c>
      <c r="BX43" s="2"/>
      <c r="BY43" s="7">
        <f t="shared" si="101"/>
        <v>0</v>
      </c>
      <c r="BZ43" s="3"/>
      <c r="CA43" s="3"/>
      <c r="CB43" s="3"/>
      <c r="CC43" s="3"/>
      <c r="CD43" s="5"/>
      <c r="CE43" s="11">
        <f t="shared" si="102"/>
        <v>0</v>
      </c>
      <c r="CF43" s="10">
        <v>537</v>
      </c>
      <c r="CG43" s="7">
        <f t="shared" si="103"/>
        <v>1127.7</v>
      </c>
      <c r="CH43" s="3"/>
      <c r="CI43" s="3"/>
      <c r="CJ43" s="3">
        <v>40</v>
      </c>
      <c r="CK43" s="3">
        <v>110</v>
      </c>
      <c r="CL43" s="3"/>
      <c r="CM43" s="11">
        <f t="shared" si="104"/>
        <v>1277.7</v>
      </c>
      <c r="CN43" s="62">
        <f t="shared" si="105"/>
        <v>1299.7559999999999</v>
      </c>
      <c r="CO43" s="79">
        <v>15</v>
      </c>
      <c r="CP43" s="2"/>
      <c r="CQ43" s="34">
        <f t="shared" si="120"/>
        <v>1256.8</v>
      </c>
      <c r="CR43" s="34">
        <f t="shared" si="121"/>
        <v>1422.4</v>
      </c>
      <c r="CS43" s="34">
        <f t="shared" si="106"/>
        <v>0</v>
      </c>
      <c r="CT43" s="34">
        <f t="shared" si="107"/>
        <v>0</v>
      </c>
      <c r="CU43" s="34">
        <f t="shared" si="108"/>
        <v>1280.48</v>
      </c>
      <c r="CV43" s="34">
        <f t="shared" si="109"/>
        <v>0</v>
      </c>
      <c r="CW43" s="34">
        <f t="shared" si="110"/>
        <v>0</v>
      </c>
      <c r="CX43" s="34">
        <f t="shared" si="111"/>
        <v>0</v>
      </c>
      <c r="CY43" s="34">
        <f t="shared" si="112"/>
        <v>1261.4000000000001</v>
      </c>
      <c r="CZ43" s="34">
        <f t="shared" si="113"/>
        <v>0</v>
      </c>
      <c r="DA43" s="34">
        <f t="shared" si="114"/>
        <v>1277.7</v>
      </c>
      <c r="DC43" s="6">
        <f t="shared" si="115"/>
        <v>1422.4</v>
      </c>
      <c r="DD43" s="6">
        <f t="shared" si="116"/>
        <v>1280.48</v>
      </c>
      <c r="DE43" s="6">
        <f t="shared" si="117"/>
        <v>1277.7</v>
      </c>
      <c r="DF43" s="6">
        <f t="shared" si="118"/>
        <v>1261.4000000000001</v>
      </c>
      <c r="DG43" s="6">
        <f t="shared" si="119"/>
        <v>1256.8</v>
      </c>
    </row>
    <row r="44" spans="1:111" x14ac:dyDescent="0.2">
      <c r="A44" s="20" t="s">
        <v>162</v>
      </c>
      <c r="B44" s="109">
        <v>1977</v>
      </c>
      <c r="C44" s="22" t="s">
        <v>33</v>
      </c>
      <c r="D44" s="10">
        <v>429</v>
      </c>
      <c r="E44" s="7">
        <f t="shared" si="83"/>
        <v>900.90000000000009</v>
      </c>
      <c r="F44" s="3"/>
      <c r="G44" s="3"/>
      <c r="H44" s="3"/>
      <c r="I44" s="3">
        <v>160</v>
      </c>
      <c r="J44" s="3"/>
      <c r="K44" s="11">
        <f t="shared" si="84"/>
        <v>1060.9000000000001</v>
      </c>
      <c r="L44" s="10">
        <v>435</v>
      </c>
      <c r="M44" s="7">
        <f t="shared" si="85"/>
        <v>913.5</v>
      </c>
      <c r="N44" s="3"/>
      <c r="O44" s="3"/>
      <c r="P44" s="3"/>
      <c r="Q44" s="3">
        <v>250</v>
      </c>
      <c r="R44" s="3"/>
      <c r="S44" s="11">
        <f t="shared" si="86"/>
        <v>1163.5</v>
      </c>
      <c r="T44" s="2">
        <v>446</v>
      </c>
      <c r="U44" s="7">
        <f t="shared" si="87"/>
        <v>883.08</v>
      </c>
      <c r="V44" s="3"/>
      <c r="W44" s="3"/>
      <c r="X44" s="3"/>
      <c r="Y44" s="3">
        <v>140</v>
      </c>
      <c r="Z44" s="5"/>
      <c r="AA44" s="11">
        <f t="shared" si="88"/>
        <v>1023.0799999999999</v>
      </c>
      <c r="AB44" s="2"/>
      <c r="AC44" s="7">
        <f t="shared" si="89"/>
        <v>0</v>
      </c>
      <c r="AD44" s="3"/>
      <c r="AE44" s="3"/>
      <c r="AF44" s="3"/>
      <c r="AG44" s="3"/>
      <c r="AH44" s="5"/>
      <c r="AI44" s="11">
        <f t="shared" si="90"/>
        <v>0</v>
      </c>
      <c r="AJ44" s="2">
        <v>518</v>
      </c>
      <c r="AK44" s="7">
        <f t="shared" si="91"/>
        <v>1025.6400000000001</v>
      </c>
      <c r="AL44" s="3"/>
      <c r="AM44" s="3"/>
      <c r="AN44" s="3">
        <v>20</v>
      </c>
      <c r="AO44" s="3">
        <v>130</v>
      </c>
      <c r="AP44" s="5"/>
      <c r="AQ44" s="11">
        <f t="shared" si="92"/>
        <v>1175.6400000000001</v>
      </c>
      <c r="AR44" s="10">
        <v>513</v>
      </c>
      <c r="AS44" s="7">
        <f t="shared" si="93"/>
        <v>1015.74</v>
      </c>
      <c r="AT44" s="3"/>
      <c r="AU44" s="3"/>
      <c r="AV44" s="3"/>
      <c r="AW44" s="3">
        <v>240</v>
      </c>
      <c r="AX44" s="3"/>
      <c r="AY44" s="11">
        <f t="shared" si="94"/>
        <v>1255.74</v>
      </c>
      <c r="AZ44" s="10">
        <v>526</v>
      </c>
      <c r="BA44" s="7">
        <f t="shared" si="95"/>
        <v>1041.48</v>
      </c>
      <c r="BB44" s="3"/>
      <c r="BC44" s="3"/>
      <c r="BD44" s="3"/>
      <c r="BE44" s="3">
        <v>120</v>
      </c>
      <c r="BF44" s="3"/>
      <c r="BG44" s="11">
        <f t="shared" si="96"/>
        <v>1161.48</v>
      </c>
      <c r="BH44" s="10">
        <v>565</v>
      </c>
      <c r="BI44" s="7">
        <f t="shared" si="97"/>
        <v>1118.7</v>
      </c>
      <c r="BJ44" s="3"/>
      <c r="BK44" s="3"/>
      <c r="BL44" s="3"/>
      <c r="BM44" s="3">
        <v>220</v>
      </c>
      <c r="BN44" s="3"/>
      <c r="BO44" s="11">
        <f t="shared" si="98"/>
        <v>1338.7</v>
      </c>
      <c r="BP44" s="10">
        <v>509</v>
      </c>
      <c r="BQ44" s="7">
        <f t="shared" si="99"/>
        <v>1068.9000000000001</v>
      </c>
      <c r="BR44" s="3"/>
      <c r="BS44" s="3"/>
      <c r="BT44" s="3"/>
      <c r="BU44" s="3">
        <v>110</v>
      </c>
      <c r="BV44" s="3"/>
      <c r="BW44" s="11">
        <f t="shared" si="100"/>
        <v>1178.9000000000001</v>
      </c>
      <c r="BX44" s="2">
        <v>521</v>
      </c>
      <c r="BY44" s="7">
        <f t="shared" si="101"/>
        <v>1094.1000000000001</v>
      </c>
      <c r="BZ44" s="3"/>
      <c r="CA44" s="3"/>
      <c r="CB44" s="3"/>
      <c r="CC44" s="3">
        <v>210</v>
      </c>
      <c r="CD44" s="5"/>
      <c r="CE44" s="11">
        <f t="shared" si="102"/>
        <v>1304.1000000000001</v>
      </c>
      <c r="CF44" s="10">
        <v>529</v>
      </c>
      <c r="CG44" s="7">
        <f t="shared" si="103"/>
        <v>1110.9000000000001</v>
      </c>
      <c r="CH44" s="3"/>
      <c r="CI44" s="3"/>
      <c r="CJ44" s="3">
        <v>200</v>
      </c>
      <c r="CK44" s="3">
        <v>110</v>
      </c>
      <c r="CL44" s="3"/>
      <c r="CM44" s="11">
        <f t="shared" si="104"/>
        <v>1420.9</v>
      </c>
      <c r="CN44" s="62">
        <f t="shared" si="105"/>
        <v>1299.6680000000001</v>
      </c>
      <c r="CO44" s="79">
        <v>16</v>
      </c>
      <c r="CP44" s="2"/>
      <c r="CQ44" s="34">
        <f t="shared" si="120"/>
        <v>1060.9000000000001</v>
      </c>
      <c r="CR44" s="34">
        <f t="shared" si="121"/>
        <v>1163.5</v>
      </c>
      <c r="CS44" s="34">
        <f t="shared" si="106"/>
        <v>1023.0799999999999</v>
      </c>
      <c r="CT44" s="34">
        <f t="shared" si="107"/>
        <v>0</v>
      </c>
      <c r="CU44" s="34">
        <f t="shared" si="108"/>
        <v>1175.6400000000001</v>
      </c>
      <c r="CV44" s="34">
        <f t="shared" si="109"/>
        <v>1255.74</v>
      </c>
      <c r="CW44" s="34">
        <f t="shared" si="110"/>
        <v>1161.48</v>
      </c>
      <c r="CX44" s="34">
        <f t="shared" si="111"/>
        <v>1338.7</v>
      </c>
      <c r="CY44" s="34">
        <f t="shared" si="112"/>
        <v>1178.9000000000001</v>
      </c>
      <c r="CZ44" s="34">
        <f t="shared" si="113"/>
        <v>1304.1000000000001</v>
      </c>
      <c r="DA44" s="34">
        <f t="shared" si="114"/>
        <v>1420.9</v>
      </c>
      <c r="DC44" s="6">
        <f t="shared" si="115"/>
        <v>1420.9</v>
      </c>
      <c r="DD44" s="6">
        <f t="shared" si="116"/>
        <v>1338.7</v>
      </c>
      <c r="DE44" s="6">
        <f t="shared" si="117"/>
        <v>1304.1000000000001</v>
      </c>
      <c r="DF44" s="6">
        <f t="shared" si="118"/>
        <v>1255.74</v>
      </c>
      <c r="DG44" s="6">
        <f t="shared" si="119"/>
        <v>1178.9000000000001</v>
      </c>
    </row>
    <row r="45" spans="1:111" x14ac:dyDescent="0.2">
      <c r="A45" s="20" t="s">
        <v>178</v>
      </c>
      <c r="B45" s="109">
        <v>1977</v>
      </c>
      <c r="C45" s="22" t="s">
        <v>33</v>
      </c>
      <c r="D45" s="10"/>
      <c r="E45" s="7">
        <f t="shared" si="83"/>
        <v>0</v>
      </c>
      <c r="F45" s="3"/>
      <c r="G45" s="3"/>
      <c r="H45" s="3"/>
      <c r="I45" s="3"/>
      <c r="J45" s="3"/>
      <c r="K45" s="11">
        <f t="shared" si="84"/>
        <v>0</v>
      </c>
      <c r="L45" s="10"/>
      <c r="M45" s="7">
        <f t="shared" si="85"/>
        <v>0</v>
      </c>
      <c r="N45" s="3"/>
      <c r="O45" s="3"/>
      <c r="P45" s="3"/>
      <c r="Q45" s="3"/>
      <c r="R45" s="3"/>
      <c r="S45" s="11">
        <f t="shared" si="86"/>
        <v>0</v>
      </c>
      <c r="T45" s="2"/>
      <c r="U45" s="7">
        <f t="shared" si="87"/>
        <v>0</v>
      </c>
      <c r="V45" s="3"/>
      <c r="W45" s="3"/>
      <c r="X45" s="3"/>
      <c r="Y45" s="3"/>
      <c r="Z45" s="5"/>
      <c r="AA45" s="11">
        <f t="shared" si="88"/>
        <v>0</v>
      </c>
      <c r="AB45" s="2"/>
      <c r="AC45" s="7">
        <f t="shared" si="89"/>
        <v>0</v>
      </c>
      <c r="AD45" s="3"/>
      <c r="AE45" s="3"/>
      <c r="AF45" s="3"/>
      <c r="AG45" s="3"/>
      <c r="AH45" s="5"/>
      <c r="AI45" s="11">
        <f t="shared" si="90"/>
        <v>0</v>
      </c>
      <c r="AJ45" s="2">
        <v>606</v>
      </c>
      <c r="AK45" s="7">
        <f t="shared" si="91"/>
        <v>1199.8799999999999</v>
      </c>
      <c r="AL45" s="3"/>
      <c r="AM45" s="3"/>
      <c r="AN45" s="3">
        <v>100</v>
      </c>
      <c r="AO45" s="3">
        <v>130</v>
      </c>
      <c r="AP45" s="5"/>
      <c r="AQ45" s="11">
        <f t="shared" si="92"/>
        <v>1429.8799999999999</v>
      </c>
      <c r="AR45" s="10">
        <v>621</v>
      </c>
      <c r="AS45" s="7">
        <f t="shared" si="93"/>
        <v>1229.58</v>
      </c>
      <c r="AT45" s="3"/>
      <c r="AU45" s="3"/>
      <c r="AV45" s="3">
        <v>100</v>
      </c>
      <c r="AW45" s="3">
        <v>240</v>
      </c>
      <c r="AX45" s="3">
        <v>200</v>
      </c>
      <c r="AY45" s="11">
        <f t="shared" si="94"/>
        <v>1769.58</v>
      </c>
      <c r="AZ45" s="10"/>
      <c r="BA45" s="7">
        <f t="shared" si="95"/>
        <v>0</v>
      </c>
      <c r="BB45" s="3"/>
      <c r="BC45" s="3"/>
      <c r="BD45" s="3"/>
      <c r="BE45" s="3"/>
      <c r="BF45" s="3"/>
      <c r="BG45" s="11">
        <f t="shared" si="96"/>
        <v>0</v>
      </c>
      <c r="BH45" s="10"/>
      <c r="BI45" s="7">
        <f t="shared" si="97"/>
        <v>0</v>
      </c>
      <c r="BJ45" s="3"/>
      <c r="BK45" s="3"/>
      <c r="BL45" s="3"/>
      <c r="BM45" s="3"/>
      <c r="BN45" s="3"/>
      <c r="BO45" s="11">
        <f t="shared" si="98"/>
        <v>0</v>
      </c>
      <c r="BP45" s="10">
        <v>571</v>
      </c>
      <c r="BQ45" s="7">
        <f t="shared" si="99"/>
        <v>1199.1000000000001</v>
      </c>
      <c r="BR45" s="3"/>
      <c r="BS45" s="3"/>
      <c r="BT45" s="3">
        <v>200</v>
      </c>
      <c r="BU45" s="3">
        <v>110</v>
      </c>
      <c r="BV45" s="3">
        <v>200</v>
      </c>
      <c r="BW45" s="11">
        <f t="shared" si="100"/>
        <v>1709.1000000000004</v>
      </c>
      <c r="BX45" s="2">
        <v>556</v>
      </c>
      <c r="BY45" s="7">
        <f t="shared" si="101"/>
        <v>1167.6000000000001</v>
      </c>
      <c r="BZ45" s="3"/>
      <c r="CA45" s="3"/>
      <c r="CB45" s="3">
        <v>200</v>
      </c>
      <c r="CC45" s="3">
        <v>210</v>
      </c>
      <c r="CD45" s="5"/>
      <c r="CE45" s="11">
        <f t="shared" si="102"/>
        <v>1577.6000000000004</v>
      </c>
      <c r="CF45" s="10"/>
      <c r="CG45" s="7">
        <f t="shared" si="103"/>
        <v>0</v>
      </c>
      <c r="CH45" s="3"/>
      <c r="CI45" s="3"/>
      <c r="CJ45" s="3"/>
      <c r="CK45" s="3"/>
      <c r="CL45" s="3"/>
      <c r="CM45" s="11">
        <f t="shared" si="104"/>
        <v>0</v>
      </c>
      <c r="CN45" s="62">
        <f t="shared" si="105"/>
        <v>1297.2320000000002</v>
      </c>
      <c r="CO45" s="79">
        <v>17</v>
      </c>
      <c r="CP45" s="2"/>
      <c r="CQ45" s="34">
        <f t="shared" si="120"/>
        <v>0</v>
      </c>
      <c r="CR45" s="34">
        <f t="shared" si="121"/>
        <v>0</v>
      </c>
      <c r="CS45" s="34">
        <f t="shared" si="106"/>
        <v>0</v>
      </c>
      <c r="CT45" s="34">
        <f t="shared" si="107"/>
        <v>0</v>
      </c>
      <c r="CU45" s="34">
        <f t="shared" si="108"/>
        <v>1429.8799999999999</v>
      </c>
      <c r="CV45" s="34">
        <f t="shared" si="109"/>
        <v>1769.58</v>
      </c>
      <c r="CW45" s="34">
        <f t="shared" si="110"/>
        <v>0</v>
      </c>
      <c r="CX45" s="34">
        <f t="shared" si="111"/>
        <v>0</v>
      </c>
      <c r="CY45" s="34">
        <f t="shared" si="112"/>
        <v>1709.1000000000004</v>
      </c>
      <c r="CZ45" s="34">
        <f t="shared" si="113"/>
        <v>1577.6000000000004</v>
      </c>
      <c r="DA45" s="34">
        <f t="shared" si="114"/>
        <v>0</v>
      </c>
      <c r="DC45" s="6">
        <f t="shared" si="115"/>
        <v>1769.58</v>
      </c>
      <c r="DD45" s="6">
        <f t="shared" si="116"/>
        <v>1709.1000000000004</v>
      </c>
      <c r="DE45" s="6">
        <f t="shared" si="117"/>
        <v>1577.6000000000004</v>
      </c>
      <c r="DF45" s="6">
        <f t="shared" si="118"/>
        <v>1429.8799999999999</v>
      </c>
      <c r="DG45" s="6">
        <f t="shared" si="119"/>
        <v>0</v>
      </c>
    </row>
    <row r="46" spans="1:111" x14ac:dyDescent="0.2">
      <c r="A46" s="20" t="s">
        <v>93</v>
      </c>
      <c r="B46" s="109">
        <v>1964</v>
      </c>
      <c r="C46" s="22" t="s">
        <v>33</v>
      </c>
      <c r="D46" s="10">
        <v>534</v>
      </c>
      <c r="E46" s="7">
        <f t="shared" si="83"/>
        <v>1121.4000000000001</v>
      </c>
      <c r="F46" s="3"/>
      <c r="G46" s="3"/>
      <c r="H46" s="3"/>
      <c r="I46" s="3">
        <v>160</v>
      </c>
      <c r="J46" s="3"/>
      <c r="K46" s="11">
        <f t="shared" si="84"/>
        <v>1281.4000000000001</v>
      </c>
      <c r="L46" s="10">
        <v>525</v>
      </c>
      <c r="M46" s="7">
        <f t="shared" si="85"/>
        <v>1102.5</v>
      </c>
      <c r="N46" s="3"/>
      <c r="O46" s="3"/>
      <c r="P46" s="3"/>
      <c r="Q46" s="3">
        <v>250</v>
      </c>
      <c r="R46" s="3"/>
      <c r="S46" s="11">
        <f t="shared" si="86"/>
        <v>1352.5</v>
      </c>
      <c r="T46" s="2"/>
      <c r="U46" s="7">
        <f t="shared" si="87"/>
        <v>0</v>
      </c>
      <c r="V46" s="3"/>
      <c r="W46" s="3"/>
      <c r="X46" s="3"/>
      <c r="Y46" s="3"/>
      <c r="Z46" s="5"/>
      <c r="AA46" s="11">
        <f t="shared" si="88"/>
        <v>0</v>
      </c>
      <c r="AB46" s="2">
        <v>579</v>
      </c>
      <c r="AC46" s="7">
        <f t="shared" si="89"/>
        <v>1146.42</v>
      </c>
      <c r="AD46" s="3"/>
      <c r="AE46" s="3"/>
      <c r="AF46" s="3">
        <v>80</v>
      </c>
      <c r="AG46" s="3">
        <v>150</v>
      </c>
      <c r="AH46" s="5"/>
      <c r="AI46" s="11">
        <f t="shared" si="90"/>
        <v>1376.42</v>
      </c>
      <c r="AJ46" s="2"/>
      <c r="AK46" s="7">
        <f t="shared" si="91"/>
        <v>0</v>
      </c>
      <c r="AL46" s="3"/>
      <c r="AM46" s="3"/>
      <c r="AN46" s="3"/>
      <c r="AO46" s="3"/>
      <c r="AP46" s="5"/>
      <c r="AQ46" s="11">
        <f t="shared" si="92"/>
        <v>0</v>
      </c>
      <c r="AR46" s="10"/>
      <c r="AS46" s="7">
        <f t="shared" si="93"/>
        <v>0</v>
      </c>
      <c r="AT46" s="3"/>
      <c r="AU46" s="3"/>
      <c r="AV46" s="3"/>
      <c r="AW46" s="3"/>
      <c r="AX46" s="3"/>
      <c r="AY46" s="11">
        <f t="shared" si="94"/>
        <v>0</v>
      </c>
      <c r="AZ46" s="10"/>
      <c r="BA46" s="7">
        <f t="shared" si="95"/>
        <v>0</v>
      </c>
      <c r="BB46" s="3"/>
      <c r="BC46" s="3"/>
      <c r="BD46" s="3"/>
      <c r="BE46" s="3"/>
      <c r="BF46" s="3"/>
      <c r="BG46" s="11">
        <f t="shared" si="96"/>
        <v>0</v>
      </c>
      <c r="BH46" s="10"/>
      <c r="BI46" s="7">
        <f t="shared" si="97"/>
        <v>0</v>
      </c>
      <c r="BJ46" s="3"/>
      <c r="BK46" s="3"/>
      <c r="BL46" s="3"/>
      <c r="BM46" s="3"/>
      <c r="BN46" s="3"/>
      <c r="BO46" s="11">
        <f t="shared" si="98"/>
        <v>0</v>
      </c>
      <c r="BP46" s="10">
        <v>489</v>
      </c>
      <c r="BQ46" s="7">
        <f t="shared" si="99"/>
        <v>1026.9000000000001</v>
      </c>
      <c r="BR46" s="3"/>
      <c r="BS46" s="3"/>
      <c r="BT46" s="3"/>
      <c r="BU46" s="3">
        <v>110</v>
      </c>
      <c r="BV46" s="3"/>
      <c r="BW46" s="11">
        <f t="shared" si="100"/>
        <v>1136.9000000000001</v>
      </c>
      <c r="BX46" s="2">
        <v>484</v>
      </c>
      <c r="BY46" s="7">
        <f t="shared" si="101"/>
        <v>1016.4000000000001</v>
      </c>
      <c r="BZ46" s="3"/>
      <c r="CA46" s="3"/>
      <c r="CB46" s="3"/>
      <c r="CC46" s="3">
        <v>210</v>
      </c>
      <c r="CD46" s="5"/>
      <c r="CE46" s="11">
        <f t="shared" si="102"/>
        <v>1226.4000000000001</v>
      </c>
      <c r="CF46" s="10"/>
      <c r="CG46" s="7">
        <f t="shared" si="103"/>
        <v>0</v>
      </c>
      <c r="CH46" s="3"/>
      <c r="CI46" s="3"/>
      <c r="CJ46" s="3"/>
      <c r="CK46" s="3"/>
      <c r="CL46" s="3"/>
      <c r="CM46" s="11">
        <f t="shared" si="104"/>
        <v>0</v>
      </c>
      <c r="CN46" s="62">
        <f t="shared" si="105"/>
        <v>1274.7240000000002</v>
      </c>
      <c r="CO46" s="79">
        <v>18</v>
      </c>
      <c r="CP46" s="2"/>
      <c r="CQ46" s="34">
        <f t="shared" si="120"/>
        <v>1281.4000000000001</v>
      </c>
      <c r="CR46" s="34">
        <f t="shared" si="121"/>
        <v>1352.5</v>
      </c>
      <c r="CS46" s="34">
        <f t="shared" si="106"/>
        <v>0</v>
      </c>
      <c r="CT46" s="34">
        <f t="shared" si="107"/>
        <v>1376.42</v>
      </c>
      <c r="CU46" s="34">
        <f t="shared" si="108"/>
        <v>0</v>
      </c>
      <c r="CV46" s="34">
        <f t="shared" si="109"/>
        <v>0</v>
      </c>
      <c r="CW46" s="34">
        <f t="shared" si="110"/>
        <v>0</v>
      </c>
      <c r="CX46" s="34">
        <f t="shared" si="111"/>
        <v>0</v>
      </c>
      <c r="CY46" s="34">
        <f t="shared" si="112"/>
        <v>1136.9000000000001</v>
      </c>
      <c r="CZ46" s="34">
        <f t="shared" si="113"/>
        <v>1226.4000000000001</v>
      </c>
      <c r="DA46" s="34">
        <f t="shared" si="114"/>
        <v>0</v>
      </c>
      <c r="DC46" s="6">
        <f t="shared" si="115"/>
        <v>1376.42</v>
      </c>
      <c r="DD46" s="6">
        <f t="shared" si="116"/>
        <v>1352.5</v>
      </c>
      <c r="DE46" s="6">
        <f t="shared" si="117"/>
        <v>1281.4000000000001</v>
      </c>
      <c r="DF46" s="6">
        <f t="shared" si="118"/>
        <v>1226.4000000000001</v>
      </c>
      <c r="DG46" s="6">
        <f t="shared" si="119"/>
        <v>1136.9000000000001</v>
      </c>
    </row>
    <row r="47" spans="1:111" x14ac:dyDescent="0.2">
      <c r="A47" s="20" t="s">
        <v>105</v>
      </c>
      <c r="B47" s="109">
        <v>1971</v>
      </c>
      <c r="C47" s="22" t="s">
        <v>106</v>
      </c>
      <c r="D47" s="10">
        <v>507</v>
      </c>
      <c r="E47" s="7">
        <f t="shared" si="83"/>
        <v>1064.7</v>
      </c>
      <c r="F47" s="3"/>
      <c r="G47" s="3"/>
      <c r="H47" s="3"/>
      <c r="I47" s="3">
        <v>160</v>
      </c>
      <c r="J47" s="3"/>
      <c r="K47" s="11">
        <f t="shared" si="84"/>
        <v>1224.7</v>
      </c>
      <c r="L47" s="10">
        <v>513</v>
      </c>
      <c r="M47" s="7">
        <f t="shared" si="85"/>
        <v>1077.3</v>
      </c>
      <c r="N47" s="3"/>
      <c r="O47" s="3"/>
      <c r="P47" s="3"/>
      <c r="Q47" s="3">
        <v>250</v>
      </c>
      <c r="R47" s="3"/>
      <c r="S47" s="11">
        <f t="shared" si="86"/>
        <v>1327.3</v>
      </c>
      <c r="T47" s="2">
        <v>554</v>
      </c>
      <c r="U47" s="7">
        <f t="shared" si="87"/>
        <v>1096.92</v>
      </c>
      <c r="V47" s="3"/>
      <c r="W47" s="3"/>
      <c r="X47" s="3"/>
      <c r="Y47" s="3">
        <v>140</v>
      </c>
      <c r="Z47" s="5"/>
      <c r="AA47" s="11">
        <f t="shared" si="88"/>
        <v>1236.92</v>
      </c>
      <c r="AB47" s="2"/>
      <c r="AC47" s="7">
        <f t="shared" si="89"/>
        <v>0</v>
      </c>
      <c r="AD47" s="3"/>
      <c r="AE47" s="3"/>
      <c r="AF47" s="3"/>
      <c r="AG47" s="3"/>
      <c r="AH47" s="5"/>
      <c r="AI47" s="11">
        <f t="shared" si="90"/>
        <v>0</v>
      </c>
      <c r="AJ47" s="2"/>
      <c r="AK47" s="7">
        <f t="shared" si="91"/>
        <v>0</v>
      </c>
      <c r="AL47" s="3"/>
      <c r="AM47" s="3"/>
      <c r="AN47" s="3"/>
      <c r="AO47" s="3"/>
      <c r="AP47" s="5"/>
      <c r="AQ47" s="11">
        <f t="shared" si="92"/>
        <v>0</v>
      </c>
      <c r="AR47" s="10">
        <v>533</v>
      </c>
      <c r="AS47" s="7">
        <f t="shared" si="93"/>
        <v>1055.3399999999999</v>
      </c>
      <c r="AT47" s="3"/>
      <c r="AU47" s="3"/>
      <c r="AV47" s="3"/>
      <c r="AW47" s="3">
        <v>240</v>
      </c>
      <c r="AX47" s="3"/>
      <c r="AY47" s="11">
        <f t="shared" si="94"/>
        <v>1295.3399999999999</v>
      </c>
      <c r="AZ47" s="10"/>
      <c r="BA47" s="7">
        <f t="shared" si="95"/>
        <v>0</v>
      </c>
      <c r="BB47" s="3"/>
      <c r="BC47" s="3"/>
      <c r="BD47" s="3"/>
      <c r="BE47" s="3"/>
      <c r="BF47" s="3"/>
      <c r="BG47" s="11">
        <f t="shared" si="96"/>
        <v>0</v>
      </c>
      <c r="BH47" s="10">
        <v>489</v>
      </c>
      <c r="BI47" s="7">
        <f t="shared" si="97"/>
        <v>968.22</v>
      </c>
      <c r="BJ47" s="3"/>
      <c r="BK47" s="3"/>
      <c r="BL47" s="3"/>
      <c r="BM47" s="3">
        <v>220</v>
      </c>
      <c r="BN47" s="3"/>
      <c r="BO47" s="11">
        <f t="shared" si="98"/>
        <v>1188.22</v>
      </c>
      <c r="BP47" s="10"/>
      <c r="BQ47" s="7">
        <f t="shared" si="99"/>
        <v>0</v>
      </c>
      <c r="BR47" s="3"/>
      <c r="BS47" s="3"/>
      <c r="BT47" s="3"/>
      <c r="BU47" s="3"/>
      <c r="BV47" s="3"/>
      <c r="BW47" s="11">
        <f t="shared" si="100"/>
        <v>0</v>
      </c>
      <c r="BX47" s="2"/>
      <c r="BY47" s="7">
        <f t="shared" si="101"/>
        <v>0</v>
      </c>
      <c r="BZ47" s="3"/>
      <c r="CA47" s="3"/>
      <c r="CB47" s="3"/>
      <c r="CC47" s="3"/>
      <c r="CD47" s="5"/>
      <c r="CE47" s="11">
        <f t="shared" si="102"/>
        <v>0</v>
      </c>
      <c r="CF47" s="10"/>
      <c r="CG47" s="7">
        <f t="shared" si="103"/>
        <v>0</v>
      </c>
      <c r="CH47" s="3"/>
      <c r="CI47" s="3"/>
      <c r="CJ47" s="3"/>
      <c r="CK47" s="3"/>
      <c r="CL47" s="3"/>
      <c r="CM47" s="11">
        <f t="shared" si="104"/>
        <v>0</v>
      </c>
      <c r="CN47" s="62">
        <f t="shared" si="105"/>
        <v>1254.4960000000001</v>
      </c>
      <c r="CO47" s="79">
        <v>19</v>
      </c>
      <c r="CP47" s="2"/>
      <c r="CQ47" s="34">
        <f t="shared" si="120"/>
        <v>1224.7</v>
      </c>
      <c r="CR47" s="34">
        <f t="shared" si="121"/>
        <v>1327.3</v>
      </c>
      <c r="CS47" s="34">
        <f t="shared" si="106"/>
        <v>1236.92</v>
      </c>
      <c r="CT47" s="34">
        <f t="shared" si="107"/>
        <v>0</v>
      </c>
      <c r="CU47" s="34">
        <f t="shared" si="108"/>
        <v>0</v>
      </c>
      <c r="CV47" s="34">
        <f t="shared" si="109"/>
        <v>1295.3399999999999</v>
      </c>
      <c r="CW47" s="34">
        <f t="shared" si="110"/>
        <v>0</v>
      </c>
      <c r="CX47" s="34">
        <f t="shared" si="111"/>
        <v>1188.22</v>
      </c>
      <c r="CY47" s="34">
        <f t="shared" si="112"/>
        <v>0</v>
      </c>
      <c r="CZ47" s="34">
        <f t="shared" si="113"/>
        <v>0</v>
      </c>
      <c r="DA47" s="34">
        <f t="shared" si="114"/>
        <v>0</v>
      </c>
      <c r="DC47" s="6">
        <f t="shared" si="115"/>
        <v>1327.3</v>
      </c>
      <c r="DD47" s="6">
        <f t="shared" si="116"/>
        <v>1295.3399999999999</v>
      </c>
      <c r="DE47" s="6">
        <f t="shared" si="117"/>
        <v>1236.92</v>
      </c>
      <c r="DF47" s="6">
        <f t="shared" si="118"/>
        <v>1224.7</v>
      </c>
      <c r="DG47" s="6">
        <f t="shared" si="119"/>
        <v>1188.22</v>
      </c>
    </row>
    <row r="48" spans="1:111" x14ac:dyDescent="0.2">
      <c r="A48" s="20" t="s">
        <v>128</v>
      </c>
      <c r="B48" s="109">
        <v>1976</v>
      </c>
      <c r="C48" s="22" t="s">
        <v>129</v>
      </c>
      <c r="D48" s="10"/>
      <c r="E48" s="7">
        <f t="shared" si="83"/>
        <v>0</v>
      </c>
      <c r="F48" s="3"/>
      <c r="G48" s="3"/>
      <c r="H48" s="3"/>
      <c r="I48" s="3"/>
      <c r="J48" s="3"/>
      <c r="K48" s="11">
        <f t="shared" si="84"/>
        <v>0</v>
      </c>
      <c r="L48" s="10">
        <v>460</v>
      </c>
      <c r="M48" s="7">
        <f t="shared" si="85"/>
        <v>966</v>
      </c>
      <c r="N48" s="3"/>
      <c r="O48" s="3"/>
      <c r="P48" s="3"/>
      <c r="Q48" s="3">
        <v>250</v>
      </c>
      <c r="R48" s="3"/>
      <c r="S48" s="11">
        <f t="shared" si="86"/>
        <v>1216</v>
      </c>
      <c r="T48" s="2"/>
      <c r="U48" s="7">
        <f t="shared" si="87"/>
        <v>0</v>
      </c>
      <c r="V48" s="3"/>
      <c r="W48" s="3"/>
      <c r="X48" s="3"/>
      <c r="Y48" s="3"/>
      <c r="Z48" s="5"/>
      <c r="AA48" s="11">
        <f t="shared" si="88"/>
        <v>0</v>
      </c>
      <c r="AB48" s="2"/>
      <c r="AC48" s="7">
        <f t="shared" si="89"/>
        <v>0</v>
      </c>
      <c r="AD48" s="3"/>
      <c r="AE48" s="3"/>
      <c r="AF48" s="3"/>
      <c r="AG48" s="3"/>
      <c r="AH48" s="5"/>
      <c r="AI48" s="11">
        <f t="shared" si="90"/>
        <v>0</v>
      </c>
      <c r="AJ48" s="2">
        <v>530</v>
      </c>
      <c r="AK48" s="7">
        <f t="shared" si="91"/>
        <v>1049.4000000000001</v>
      </c>
      <c r="AL48" s="3"/>
      <c r="AM48" s="3"/>
      <c r="AN48" s="3"/>
      <c r="AO48" s="3">
        <v>130</v>
      </c>
      <c r="AP48" s="5"/>
      <c r="AQ48" s="11">
        <f t="shared" si="92"/>
        <v>1179.4000000000001</v>
      </c>
      <c r="AR48" s="10">
        <v>501</v>
      </c>
      <c r="AS48" s="7">
        <f t="shared" si="93"/>
        <v>991.98</v>
      </c>
      <c r="AT48" s="3"/>
      <c r="AU48" s="3"/>
      <c r="AV48" s="3"/>
      <c r="AW48" s="3">
        <v>240</v>
      </c>
      <c r="AX48" s="3"/>
      <c r="AY48" s="11">
        <f t="shared" si="94"/>
        <v>1231.98</v>
      </c>
      <c r="AZ48" s="10"/>
      <c r="BA48" s="7">
        <f t="shared" si="95"/>
        <v>0</v>
      </c>
      <c r="BB48" s="3"/>
      <c r="BC48" s="3"/>
      <c r="BD48" s="3"/>
      <c r="BE48" s="3"/>
      <c r="BF48" s="3"/>
      <c r="BG48" s="11">
        <f t="shared" si="96"/>
        <v>0</v>
      </c>
      <c r="BH48" s="10">
        <v>473</v>
      </c>
      <c r="BI48" s="7">
        <f t="shared" si="97"/>
        <v>936.54</v>
      </c>
      <c r="BJ48" s="3"/>
      <c r="BK48" s="3"/>
      <c r="BL48" s="3"/>
      <c r="BM48" s="3">
        <v>220</v>
      </c>
      <c r="BN48" s="3"/>
      <c r="BO48" s="11">
        <f t="shared" si="98"/>
        <v>1156.54</v>
      </c>
      <c r="BP48" s="10"/>
      <c r="BQ48" s="7">
        <f t="shared" si="99"/>
        <v>0</v>
      </c>
      <c r="BR48" s="3"/>
      <c r="BS48" s="3"/>
      <c r="BT48" s="3"/>
      <c r="BU48" s="3"/>
      <c r="BV48" s="3"/>
      <c r="BW48" s="11">
        <f t="shared" si="100"/>
        <v>0</v>
      </c>
      <c r="BX48" s="2">
        <v>496</v>
      </c>
      <c r="BY48" s="7">
        <f t="shared" si="101"/>
        <v>1041.6000000000001</v>
      </c>
      <c r="BZ48" s="3"/>
      <c r="CA48" s="3"/>
      <c r="CB48" s="3"/>
      <c r="CC48" s="3">
        <v>210</v>
      </c>
      <c r="CD48" s="5"/>
      <c r="CE48" s="11">
        <f t="shared" si="102"/>
        <v>1251.6000000000001</v>
      </c>
      <c r="CF48" s="10"/>
      <c r="CG48" s="7">
        <f t="shared" si="103"/>
        <v>0</v>
      </c>
      <c r="CH48" s="3"/>
      <c r="CI48" s="3"/>
      <c r="CJ48" s="3"/>
      <c r="CK48" s="3"/>
      <c r="CL48" s="3"/>
      <c r="CM48" s="11">
        <f t="shared" si="104"/>
        <v>0</v>
      </c>
      <c r="CN48" s="62">
        <f t="shared" si="105"/>
        <v>1207.1039999999998</v>
      </c>
      <c r="CO48" s="79">
        <v>20</v>
      </c>
      <c r="CP48" s="2"/>
      <c r="CQ48" s="34">
        <f t="shared" si="120"/>
        <v>0</v>
      </c>
      <c r="CR48" s="34">
        <f t="shared" si="121"/>
        <v>1216</v>
      </c>
      <c r="CS48" s="34">
        <f t="shared" si="106"/>
        <v>0</v>
      </c>
      <c r="CT48" s="34">
        <f t="shared" si="107"/>
        <v>0</v>
      </c>
      <c r="CU48" s="34">
        <f t="shared" si="108"/>
        <v>1179.4000000000001</v>
      </c>
      <c r="CV48" s="34">
        <f t="shared" si="109"/>
        <v>1231.98</v>
      </c>
      <c r="CW48" s="34">
        <f t="shared" si="110"/>
        <v>0</v>
      </c>
      <c r="CX48" s="34">
        <f t="shared" si="111"/>
        <v>1156.54</v>
      </c>
      <c r="CY48" s="34">
        <f t="shared" si="112"/>
        <v>0</v>
      </c>
      <c r="CZ48" s="34">
        <f t="shared" si="113"/>
        <v>1251.6000000000001</v>
      </c>
      <c r="DA48" s="34">
        <f t="shared" si="114"/>
        <v>0</v>
      </c>
      <c r="DC48" s="6">
        <f t="shared" si="115"/>
        <v>1251.6000000000001</v>
      </c>
      <c r="DD48" s="6">
        <f t="shared" si="116"/>
        <v>1231.98</v>
      </c>
      <c r="DE48" s="6">
        <f t="shared" si="117"/>
        <v>1216</v>
      </c>
      <c r="DF48" s="6">
        <f t="shared" si="118"/>
        <v>1179.4000000000001</v>
      </c>
      <c r="DG48" s="6">
        <f t="shared" si="119"/>
        <v>1156.54</v>
      </c>
    </row>
    <row r="49" spans="1:111" x14ac:dyDescent="0.2">
      <c r="A49" s="20" t="s">
        <v>148</v>
      </c>
      <c r="B49" s="109">
        <v>1992</v>
      </c>
      <c r="C49" s="23" t="s">
        <v>33</v>
      </c>
      <c r="D49" s="10"/>
      <c r="E49" s="7">
        <f t="shared" si="83"/>
        <v>0</v>
      </c>
      <c r="F49" s="3"/>
      <c r="G49" s="3"/>
      <c r="H49" s="3"/>
      <c r="I49" s="3"/>
      <c r="J49" s="3"/>
      <c r="K49" s="11">
        <f t="shared" si="84"/>
        <v>0</v>
      </c>
      <c r="L49" s="10"/>
      <c r="M49" s="7">
        <f t="shared" si="85"/>
        <v>0</v>
      </c>
      <c r="N49" s="3"/>
      <c r="O49" s="3"/>
      <c r="P49" s="3"/>
      <c r="Q49" s="3"/>
      <c r="R49" s="3"/>
      <c r="S49" s="11">
        <f t="shared" si="86"/>
        <v>0</v>
      </c>
      <c r="T49" s="2">
        <v>456</v>
      </c>
      <c r="U49" s="7">
        <f t="shared" si="87"/>
        <v>902.88</v>
      </c>
      <c r="V49" s="3"/>
      <c r="W49" s="3"/>
      <c r="X49" s="3"/>
      <c r="Y49" s="3">
        <v>140</v>
      </c>
      <c r="Z49" s="5"/>
      <c r="AA49" s="11">
        <f t="shared" si="88"/>
        <v>1042.8800000000001</v>
      </c>
      <c r="AB49" s="2"/>
      <c r="AC49" s="7">
        <f t="shared" si="89"/>
        <v>0</v>
      </c>
      <c r="AD49" s="3"/>
      <c r="AE49" s="3"/>
      <c r="AF49" s="3"/>
      <c r="AG49" s="3"/>
      <c r="AH49" s="5"/>
      <c r="AI49" s="11">
        <f t="shared" si="90"/>
        <v>0</v>
      </c>
      <c r="AJ49" s="2">
        <v>519</v>
      </c>
      <c r="AK49" s="7">
        <f t="shared" si="91"/>
        <v>1027.6199999999999</v>
      </c>
      <c r="AL49" s="3"/>
      <c r="AM49" s="3"/>
      <c r="AN49" s="3"/>
      <c r="AO49" s="3">
        <v>130</v>
      </c>
      <c r="AP49" s="5"/>
      <c r="AQ49" s="11">
        <f t="shared" si="92"/>
        <v>1157.6199999999999</v>
      </c>
      <c r="AR49" s="10">
        <v>489</v>
      </c>
      <c r="AS49" s="7">
        <f t="shared" si="93"/>
        <v>968.22</v>
      </c>
      <c r="AT49" s="3"/>
      <c r="AU49" s="3"/>
      <c r="AV49" s="3"/>
      <c r="AW49" s="3">
        <v>240</v>
      </c>
      <c r="AX49" s="3"/>
      <c r="AY49" s="11">
        <f t="shared" si="94"/>
        <v>1208.22</v>
      </c>
      <c r="AZ49" s="10">
        <v>547</v>
      </c>
      <c r="BA49" s="7">
        <f t="shared" si="95"/>
        <v>1083.06</v>
      </c>
      <c r="BB49" s="3"/>
      <c r="BC49" s="3"/>
      <c r="BD49" s="3"/>
      <c r="BE49" s="3">
        <v>120</v>
      </c>
      <c r="BF49" s="3"/>
      <c r="BG49" s="11">
        <f t="shared" si="96"/>
        <v>1203.06</v>
      </c>
      <c r="BH49" s="10">
        <v>439</v>
      </c>
      <c r="BI49" s="7">
        <f t="shared" si="97"/>
        <v>869.22</v>
      </c>
      <c r="BJ49" s="3"/>
      <c r="BK49" s="3"/>
      <c r="BL49" s="3"/>
      <c r="BM49" s="3">
        <v>220</v>
      </c>
      <c r="BN49" s="3"/>
      <c r="BO49" s="11">
        <f t="shared" si="98"/>
        <v>1089.22</v>
      </c>
      <c r="BP49" s="10">
        <v>516</v>
      </c>
      <c r="BQ49" s="7">
        <f t="shared" si="99"/>
        <v>1083.6000000000001</v>
      </c>
      <c r="BR49" s="3"/>
      <c r="BS49" s="3"/>
      <c r="BT49" s="3">
        <v>10</v>
      </c>
      <c r="BU49" s="3">
        <v>110</v>
      </c>
      <c r="BV49" s="3"/>
      <c r="BW49" s="11">
        <f t="shared" si="100"/>
        <v>1203.6000000000001</v>
      </c>
      <c r="BX49" s="2"/>
      <c r="BY49" s="7">
        <f t="shared" si="101"/>
        <v>0</v>
      </c>
      <c r="BZ49" s="3"/>
      <c r="CA49" s="3"/>
      <c r="CB49" s="3"/>
      <c r="CC49" s="3"/>
      <c r="CD49" s="5"/>
      <c r="CE49" s="11">
        <f t="shared" si="102"/>
        <v>0</v>
      </c>
      <c r="CF49" s="10">
        <v>510</v>
      </c>
      <c r="CG49" s="7">
        <f t="shared" si="103"/>
        <v>1071</v>
      </c>
      <c r="CH49" s="3"/>
      <c r="CI49" s="3"/>
      <c r="CJ49" s="3"/>
      <c r="CK49" s="3">
        <v>110</v>
      </c>
      <c r="CL49" s="3"/>
      <c r="CM49" s="11">
        <f t="shared" si="104"/>
        <v>1181</v>
      </c>
      <c r="CN49" s="62">
        <f t="shared" si="105"/>
        <v>1190.7</v>
      </c>
      <c r="CO49" s="79">
        <v>21</v>
      </c>
      <c r="CP49" s="2"/>
      <c r="CQ49" s="34">
        <f t="shared" si="120"/>
        <v>0</v>
      </c>
      <c r="CR49" s="34">
        <f t="shared" si="121"/>
        <v>0</v>
      </c>
      <c r="CS49" s="34">
        <f t="shared" si="106"/>
        <v>1042.8800000000001</v>
      </c>
      <c r="CT49" s="34">
        <f t="shared" si="107"/>
        <v>0</v>
      </c>
      <c r="CU49" s="34">
        <f t="shared" si="108"/>
        <v>1157.6199999999999</v>
      </c>
      <c r="CV49" s="34">
        <f t="shared" si="109"/>
        <v>1208.22</v>
      </c>
      <c r="CW49" s="34">
        <f t="shared" si="110"/>
        <v>1203.06</v>
      </c>
      <c r="CX49" s="34">
        <f t="shared" si="111"/>
        <v>1089.22</v>
      </c>
      <c r="CY49" s="34">
        <f t="shared" si="112"/>
        <v>1203.6000000000001</v>
      </c>
      <c r="CZ49" s="34">
        <f t="shared" si="113"/>
        <v>0</v>
      </c>
      <c r="DA49" s="34">
        <f t="shared" si="114"/>
        <v>1181</v>
      </c>
      <c r="DC49" s="6">
        <f t="shared" si="115"/>
        <v>1208.22</v>
      </c>
      <c r="DD49" s="6">
        <f t="shared" si="116"/>
        <v>1203.6000000000001</v>
      </c>
      <c r="DE49" s="6">
        <f t="shared" si="117"/>
        <v>1203.06</v>
      </c>
      <c r="DF49" s="6">
        <f t="shared" si="118"/>
        <v>1181</v>
      </c>
      <c r="DG49" s="6">
        <f t="shared" si="119"/>
        <v>1157.6199999999999</v>
      </c>
    </row>
    <row r="50" spans="1:111" x14ac:dyDescent="0.2">
      <c r="A50" s="20" t="s">
        <v>97</v>
      </c>
      <c r="B50" s="109">
        <v>1973</v>
      </c>
      <c r="C50" s="22" t="s">
        <v>91</v>
      </c>
      <c r="D50" s="10">
        <v>497</v>
      </c>
      <c r="E50" s="7">
        <f t="shared" si="83"/>
        <v>1043.7</v>
      </c>
      <c r="F50" s="3"/>
      <c r="G50" s="3"/>
      <c r="H50" s="3"/>
      <c r="I50" s="3">
        <v>160</v>
      </c>
      <c r="J50" s="3"/>
      <c r="K50" s="11">
        <f t="shared" si="84"/>
        <v>1203.7</v>
      </c>
      <c r="L50" s="10">
        <v>493</v>
      </c>
      <c r="M50" s="7">
        <f t="shared" si="85"/>
        <v>1035.3</v>
      </c>
      <c r="N50" s="3"/>
      <c r="O50" s="3"/>
      <c r="P50" s="3"/>
      <c r="Q50" s="3">
        <v>250</v>
      </c>
      <c r="R50" s="3"/>
      <c r="S50" s="11">
        <f t="shared" si="86"/>
        <v>1285.3</v>
      </c>
      <c r="T50" s="2">
        <v>478</v>
      </c>
      <c r="U50" s="7">
        <f t="shared" si="87"/>
        <v>946.43999999999994</v>
      </c>
      <c r="V50" s="3"/>
      <c r="W50" s="3"/>
      <c r="X50" s="3"/>
      <c r="Y50" s="3">
        <v>140</v>
      </c>
      <c r="Z50" s="5"/>
      <c r="AA50" s="11">
        <f t="shared" si="88"/>
        <v>1086.44</v>
      </c>
      <c r="AB50" s="2"/>
      <c r="AC50" s="7">
        <f t="shared" si="89"/>
        <v>0</v>
      </c>
      <c r="AD50" s="3"/>
      <c r="AE50" s="3"/>
      <c r="AF50" s="3"/>
      <c r="AG50" s="3"/>
      <c r="AH50" s="5"/>
      <c r="AI50" s="11">
        <f t="shared" si="90"/>
        <v>0</v>
      </c>
      <c r="AJ50" s="2"/>
      <c r="AK50" s="7">
        <f t="shared" si="91"/>
        <v>0</v>
      </c>
      <c r="AL50" s="3"/>
      <c r="AM50" s="3"/>
      <c r="AN50" s="3"/>
      <c r="AO50" s="3"/>
      <c r="AP50" s="5"/>
      <c r="AQ50" s="11">
        <f t="shared" si="92"/>
        <v>0</v>
      </c>
      <c r="AR50" s="10"/>
      <c r="AS50" s="7">
        <f t="shared" si="93"/>
        <v>0</v>
      </c>
      <c r="AT50" s="3"/>
      <c r="AU50" s="3"/>
      <c r="AV50" s="3"/>
      <c r="AW50" s="3"/>
      <c r="AX50" s="3"/>
      <c r="AY50" s="11">
        <f t="shared" si="94"/>
        <v>0</v>
      </c>
      <c r="AZ50" s="10">
        <v>443</v>
      </c>
      <c r="BA50" s="7">
        <f t="shared" si="95"/>
        <v>877.14</v>
      </c>
      <c r="BB50" s="3"/>
      <c r="BC50" s="3"/>
      <c r="BD50" s="3">
        <v>10</v>
      </c>
      <c r="BE50" s="3">
        <v>120</v>
      </c>
      <c r="BF50" s="3"/>
      <c r="BG50" s="11">
        <f t="shared" si="96"/>
        <v>1007.1399999999999</v>
      </c>
      <c r="BH50" s="10">
        <v>459</v>
      </c>
      <c r="BI50" s="7">
        <f t="shared" si="97"/>
        <v>908.81999999999994</v>
      </c>
      <c r="BJ50" s="3"/>
      <c r="BK50" s="3"/>
      <c r="BL50" s="3"/>
      <c r="BM50" s="3">
        <v>220</v>
      </c>
      <c r="BN50" s="3"/>
      <c r="BO50" s="11">
        <f t="shared" si="98"/>
        <v>1128.82</v>
      </c>
      <c r="BP50" s="10"/>
      <c r="BQ50" s="7">
        <f t="shared" si="99"/>
        <v>0</v>
      </c>
      <c r="BR50" s="3"/>
      <c r="BS50" s="3"/>
      <c r="BT50" s="3"/>
      <c r="BU50" s="3"/>
      <c r="BV50" s="3"/>
      <c r="BW50" s="11">
        <f t="shared" si="100"/>
        <v>0</v>
      </c>
      <c r="BX50" s="2"/>
      <c r="BY50" s="7">
        <f t="shared" si="101"/>
        <v>0</v>
      </c>
      <c r="BZ50" s="3"/>
      <c r="CA50" s="3"/>
      <c r="CB50" s="3"/>
      <c r="CC50" s="3"/>
      <c r="CD50" s="5"/>
      <c r="CE50" s="11">
        <f t="shared" si="102"/>
        <v>0</v>
      </c>
      <c r="CF50" s="10"/>
      <c r="CG50" s="7">
        <f t="shared" si="103"/>
        <v>0</v>
      </c>
      <c r="CH50" s="3"/>
      <c r="CI50" s="3"/>
      <c r="CJ50" s="3"/>
      <c r="CK50" s="3"/>
      <c r="CL50" s="3"/>
      <c r="CM50" s="11">
        <f t="shared" si="104"/>
        <v>0</v>
      </c>
      <c r="CN50" s="62">
        <f t="shared" si="105"/>
        <v>1142.28</v>
      </c>
      <c r="CO50" s="79">
        <v>22</v>
      </c>
      <c r="CP50" s="2"/>
      <c r="CQ50" s="34">
        <f t="shared" si="120"/>
        <v>1203.7</v>
      </c>
      <c r="CR50" s="34">
        <f t="shared" si="121"/>
        <v>1285.3</v>
      </c>
      <c r="CS50" s="34">
        <f t="shared" si="106"/>
        <v>1086.44</v>
      </c>
      <c r="CT50" s="34">
        <f t="shared" si="107"/>
        <v>0</v>
      </c>
      <c r="CU50" s="34">
        <f t="shared" si="108"/>
        <v>0</v>
      </c>
      <c r="CV50" s="34">
        <f t="shared" si="109"/>
        <v>0</v>
      </c>
      <c r="CW50" s="34">
        <f t="shared" si="110"/>
        <v>1007.1399999999999</v>
      </c>
      <c r="CX50" s="34">
        <f t="shared" si="111"/>
        <v>1128.82</v>
      </c>
      <c r="CY50" s="34">
        <f t="shared" si="112"/>
        <v>0</v>
      </c>
      <c r="CZ50" s="34">
        <f t="shared" si="113"/>
        <v>0</v>
      </c>
      <c r="DA50" s="34">
        <f t="shared" si="114"/>
        <v>0</v>
      </c>
      <c r="DC50" s="6">
        <f t="shared" si="115"/>
        <v>1285.3</v>
      </c>
      <c r="DD50" s="6">
        <f t="shared" si="116"/>
        <v>1203.7</v>
      </c>
      <c r="DE50" s="6">
        <f t="shared" si="117"/>
        <v>1128.82</v>
      </c>
      <c r="DF50" s="6">
        <f t="shared" si="118"/>
        <v>1086.44</v>
      </c>
      <c r="DG50" s="6">
        <f t="shared" si="119"/>
        <v>1007.1399999999999</v>
      </c>
    </row>
    <row r="51" spans="1:111" x14ac:dyDescent="0.2">
      <c r="A51" s="20" t="s">
        <v>82</v>
      </c>
      <c r="B51" s="109">
        <v>1949</v>
      </c>
      <c r="C51" s="22" t="s">
        <v>35</v>
      </c>
      <c r="D51" s="10"/>
      <c r="E51" s="7">
        <f t="shared" si="83"/>
        <v>0</v>
      </c>
      <c r="F51" s="3"/>
      <c r="G51" s="3"/>
      <c r="H51" s="3"/>
      <c r="I51" s="3"/>
      <c r="J51" s="3"/>
      <c r="K51" s="11">
        <f t="shared" si="84"/>
        <v>0</v>
      </c>
      <c r="L51" s="10">
        <v>524</v>
      </c>
      <c r="M51" s="7">
        <f t="shared" si="85"/>
        <v>1100.4000000000001</v>
      </c>
      <c r="N51" s="3"/>
      <c r="O51" s="3"/>
      <c r="P51" s="3">
        <v>100</v>
      </c>
      <c r="Q51" s="3">
        <v>250</v>
      </c>
      <c r="R51" s="3"/>
      <c r="S51" s="11">
        <f t="shared" si="86"/>
        <v>1450.4</v>
      </c>
      <c r="T51" s="2">
        <v>539</v>
      </c>
      <c r="U51" s="7">
        <f t="shared" si="87"/>
        <v>1067.22</v>
      </c>
      <c r="V51" s="3"/>
      <c r="W51" s="3"/>
      <c r="X51" s="3">
        <v>10</v>
      </c>
      <c r="Y51" s="3">
        <v>140</v>
      </c>
      <c r="Z51" s="5"/>
      <c r="AA51" s="11">
        <f t="shared" si="88"/>
        <v>1217.22</v>
      </c>
      <c r="AB51" s="2">
        <v>600</v>
      </c>
      <c r="AC51" s="7">
        <f t="shared" si="89"/>
        <v>1188</v>
      </c>
      <c r="AD51" s="3"/>
      <c r="AE51" s="3"/>
      <c r="AF51" s="3"/>
      <c r="AG51" s="3">
        <v>150</v>
      </c>
      <c r="AH51" s="5"/>
      <c r="AI51" s="11">
        <f t="shared" si="90"/>
        <v>1338</v>
      </c>
      <c r="AJ51" s="2"/>
      <c r="AK51" s="7">
        <f t="shared" si="91"/>
        <v>0</v>
      </c>
      <c r="AL51" s="3"/>
      <c r="AM51" s="3"/>
      <c r="AN51" s="3"/>
      <c r="AO51" s="3"/>
      <c r="AP51" s="5"/>
      <c r="AQ51" s="11">
        <f t="shared" si="92"/>
        <v>0</v>
      </c>
      <c r="AR51" s="10">
        <v>592</v>
      </c>
      <c r="AS51" s="7">
        <f t="shared" si="93"/>
        <v>1172.1600000000001</v>
      </c>
      <c r="AT51" s="3"/>
      <c r="AU51" s="3"/>
      <c r="AV51" s="3">
        <v>100</v>
      </c>
      <c r="AW51" s="3">
        <v>240</v>
      </c>
      <c r="AX51" s="3"/>
      <c r="AY51" s="11">
        <f t="shared" si="94"/>
        <v>1512.1599999999999</v>
      </c>
      <c r="AZ51" s="10"/>
      <c r="BA51" s="7">
        <f t="shared" si="95"/>
        <v>0</v>
      </c>
      <c r="BB51" s="3"/>
      <c r="BC51" s="3"/>
      <c r="BD51" s="3"/>
      <c r="BE51" s="3"/>
      <c r="BF51" s="3"/>
      <c r="BG51" s="11">
        <f t="shared" si="96"/>
        <v>0</v>
      </c>
      <c r="BH51" s="10"/>
      <c r="BI51" s="7">
        <f t="shared" si="97"/>
        <v>0</v>
      </c>
      <c r="BJ51" s="3"/>
      <c r="BK51" s="3"/>
      <c r="BL51" s="3"/>
      <c r="BM51" s="3"/>
      <c r="BN51" s="3"/>
      <c r="BO51" s="11">
        <f t="shared" si="98"/>
        <v>0</v>
      </c>
      <c r="BP51" s="10"/>
      <c r="BQ51" s="7">
        <f t="shared" si="99"/>
        <v>0</v>
      </c>
      <c r="BR51" s="3"/>
      <c r="BS51" s="3"/>
      <c r="BT51" s="3"/>
      <c r="BU51" s="3"/>
      <c r="BV51" s="3"/>
      <c r="BW51" s="11">
        <f t="shared" si="100"/>
        <v>0</v>
      </c>
      <c r="BX51" s="2"/>
      <c r="BY51" s="7">
        <f t="shared" si="101"/>
        <v>0</v>
      </c>
      <c r="BZ51" s="3"/>
      <c r="CA51" s="3"/>
      <c r="CB51" s="3"/>
      <c r="CC51" s="3"/>
      <c r="CD51" s="5"/>
      <c r="CE51" s="11">
        <f t="shared" si="102"/>
        <v>0</v>
      </c>
      <c r="CF51" s="10"/>
      <c r="CG51" s="7">
        <f t="shared" si="103"/>
        <v>0</v>
      </c>
      <c r="CH51" s="3"/>
      <c r="CI51" s="3"/>
      <c r="CJ51" s="3"/>
      <c r="CK51" s="3"/>
      <c r="CL51" s="3"/>
      <c r="CM51" s="11">
        <f t="shared" si="104"/>
        <v>0</v>
      </c>
      <c r="CN51" s="62">
        <f t="shared" si="105"/>
        <v>1103.556</v>
      </c>
      <c r="CO51" s="79">
        <v>23</v>
      </c>
      <c r="CP51" s="2"/>
      <c r="CQ51" s="34">
        <f t="shared" si="120"/>
        <v>0</v>
      </c>
      <c r="CR51" s="34">
        <f t="shared" si="121"/>
        <v>1450.4</v>
      </c>
      <c r="CS51" s="34">
        <f t="shared" si="106"/>
        <v>1217.22</v>
      </c>
      <c r="CT51" s="34">
        <f t="shared" si="107"/>
        <v>1338</v>
      </c>
      <c r="CU51" s="34">
        <f t="shared" si="108"/>
        <v>0</v>
      </c>
      <c r="CV51" s="34">
        <f t="shared" si="109"/>
        <v>1512.1599999999999</v>
      </c>
      <c r="CW51" s="34">
        <f t="shared" si="110"/>
        <v>0</v>
      </c>
      <c r="CX51" s="34">
        <f t="shared" si="111"/>
        <v>0</v>
      </c>
      <c r="CY51" s="34">
        <f t="shared" si="112"/>
        <v>0</v>
      </c>
      <c r="CZ51" s="34">
        <f t="shared" si="113"/>
        <v>0</v>
      </c>
      <c r="DA51" s="34">
        <f t="shared" si="114"/>
        <v>0</v>
      </c>
      <c r="DC51" s="6">
        <f t="shared" si="115"/>
        <v>1512.1599999999999</v>
      </c>
      <c r="DD51" s="6">
        <f t="shared" si="116"/>
        <v>1450.4</v>
      </c>
      <c r="DE51" s="6">
        <f t="shared" si="117"/>
        <v>1338</v>
      </c>
      <c r="DF51" s="6">
        <f t="shared" si="118"/>
        <v>1217.22</v>
      </c>
      <c r="DG51" s="6">
        <f t="shared" si="119"/>
        <v>0</v>
      </c>
    </row>
    <row r="52" spans="1:111" x14ac:dyDescent="0.2">
      <c r="A52" s="20" t="s">
        <v>42</v>
      </c>
      <c r="B52" s="109">
        <v>1955</v>
      </c>
      <c r="C52" s="22" t="s">
        <v>36</v>
      </c>
      <c r="D52" s="10"/>
      <c r="E52" s="7">
        <f t="shared" si="83"/>
        <v>0</v>
      </c>
      <c r="F52" s="3"/>
      <c r="G52" s="3"/>
      <c r="H52" s="3"/>
      <c r="I52" s="3"/>
      <c r="J52" s="3"/>
      <c r="K52" s="11">
        <f t="shared" si="84"/>
        <v>0</v>
      </c>
      <c r="L52" s="10">
        <v>454</v>
      </c>
      <c r="M52" s="7">
        <f t="shared" si="85"/>
        <v>953.40000000000009</v>
      </c>
      <c r="N52" s="3"/>
      <c r="O52" s="3"/>
      <c r="P52" s="3"/>
      <c r="Q52" s="3">
        <v>250</v>
      </c>
      <c r="R52" s="3"/>
      <c r="S52" s="11">
        <f t="shared" si="86"/>
        <v>1203.4000000000001</v>
      </c>
      <c r="T52" s="2">
        <v>352</v>
      </c>
      <c r="U52" s="7">
        <f t="shared" si="87"/>
        <v>696.96</v>
      </c>
      <c r="V52" s="3"/>
      <c r="W52" s="3"/>
      <c r="X52" s="3"/>
      <c r="Y52" s="3">
        <v>140</v>
      </c>
      <c r="Z52" s="5"/>
      <c r="AA52" s="11">
        <f t="shared" si="88"/>
        <v>836.96</v>
      </c>
      <c r="AB52" s="2">
        <v>458</v>
      </c>
      <c r="AC52" s="7">
        <f t="shared" si="89"/>
        <v>906.84</v>
      </c>
      <c r="AD52" s="3"/>
      <c r="AE52" s="3"/>
      <c r="AF52" s="3"/>
      <c r="AG52" s="3">
        <v>150</v>
      </c>
      <c r="AH52" s="5"/>
      <c r="AI52" s="11">
        <f t="shared" si="90"/>
        <v>1056.8400000000001</v>
      </c>
      <c r="AJ52" s="2"/>
      <c r="AK52" s="7">
        <f t="shared" si="91"/>
        <v>0</v>
      </c>
      <c r="AL52" s="3"/>
      <c r="AM52" s="3"/>
      <c r="AN52" s="3"/>
      <c r="AO52" s="3"/>
      <c r="AP52" s="5"/>
      <c r="AQ52" s="11">
        <f t="shared" si="92"/>
        <v>0</v>
      </c>
      <c r="AR52" s="10">
        <v>434</v>
      </c>
      <c r="AS52" s="7">
        <f t="shared" si="93"/>
        <v>859.31999999999994</v>
      </c>
      <c r="AT52" s="3"/>
      <c r="AU52" s="3"/>
      <c r="AV52" s="3"/>
      <c r="AW52" s="3">
        <v>240</v>
      </c>
      <c r="AX52" s="3"/>
      <c r="AY52" s="11">
        <f t="shared" si="94"/>
        <v>1099.32</v>
      </c>
      <c r="AZ52" s="10">
        <v>444</v>
      </c>
      <c r="BA52" s="7">
        <f t="shared" si="95"/>
        <v>879.12</v>
      </c>
      <c r="BB52" s="3"/>
      <c r="BC52" s="3"/>
      <c r="BD52" s="3"/>
      <c r="BE52" s="3">
        <v>120</v>
      </c>
      <c r="BF52" s="3"/>
      <c r="BG52" s="11">
        <f t="shared" si="96"/>
        <v>999.11999999999989</v>
      </c>
      <c r="BH52" s="10"/>
      <c r="BI52" s="7">
        <f t="shared" si="97"/>
        <v>0</v>
      </c>
      <c r="BJ52" s="3"/>
      <c r="BK52" s="3"/>
      <c r="BL52" s="3"/>
      <c r="BM52" s="3"/>
      <c r="BN52" s="3"/>
      <c r="BO52" s="11">
        <f t="shared" si="98"/>
        <v>0</v>
      </c>
      <c r="BP52" s="10"/>
      <c r="BQ52" s="7">
        <f t="shared" si="99"/>
        <v>0</v>
      </c>
      <c r="BR52" s="3"/>
      <c r="BS52" s="3"/>
      <c r="BT52" s="3"/>
      <c r="BU52" s="3"/>
      <c r="BV52" s="3"/>
      <c r="BW52" s="11">
        <f t="shared" si="100"/>
        <v>0</v>
      </c>
      <c r="BX52" s="2"/>
      <c r="BY52" s="7">
        <f t="shared" si="101"/>
        <v>0</v>
      </c>
      <c r="BZ52" s="3"/>
      <c r="CA52" s="3"/>
      <c r="CB52" s="3"/>
      <c r="CC52" s="3"/>
      <c r="CD52" s="5"/>
      <c r="CE52" s="11">
        <f t="shared" si="102"/>
        <v>0</v>
      </c>
      <c r="CF52" s="10"/>
      <c r="CG52" s="7">
        <f t="shared" si="103"/>
        <v>0</v>
      </c>
      <c r="CH52" s="3"/>
      <c r="CI52" s="3"/>
      <c r="CJ52" s="3"/>
      <c r="CK52" s="3"/>
      <c r="CL52" s="3"/>
      <c r="CM52" s="11">
        <f t="shared" si="104"/>
        <v>0</v>
      </c>
      <c r="CN52" s="62">
        <f t="shared" si="105"/>
        <v>1039.1280000000002</v>
      </c>
      <c r="CO52" s="79">
        <v>24</v>
      </c>
      <c r="CP52" s="2"/>
      <c r="CQ52" s="34">
        <f t="shared" si="120"/>
        <v>0</v>
      </c>
      <c r="CR52" s="34">
        <f t="shared" si="121"/>
        <v>1203.4000000000001</v>
      </c>
      <c r="CS52" s="34">
        <f t="shared" si="106"/>
        <v>836.96</v>
      </c>
      <c r="CT52" s="34">
        <f t="shared" si="107"/>
        <v>1056.8400000000001</v>
      </c>
      <c r="CU52" s="34">
        <f t="shared" si="108"/>
        <v>0</v>
      </c>
      <c r="CV52" s="34">
        <f t="shared" si="109"/>
        <v>1099.32</v>
      </c>
      <c r="CW52" s="34">
        <f t="shared" si="110"/>
        <v>999.11999999999989</v>
      </c>
      <c r="CX52" s="34">
        <f t="shared" si="111"/>
        <v>0</v>
      </c>
      <c r="CY52" s="34">
        <f t="shared" si="112"/>
        <v>0</v>
      </c>
      <c r="CZ52" s="34">
        <f t="shared" si="113"/>
        <v>0</v>
      </c>
      <c r="DA52" s="34">
        <f t="shared" si="114"/>
        <v>0</v>
      </c>
      <c r="DC52" s="6">
        <f t="shared" si="115"/>
        <v>1203.4000000000001</v>
      </c>
      <c r="DD52" s="6">
        <f t="shared" si="116"/>
        <v>1099.32</v>
      </c>
      <c r="DE52" s="6">
        <f t="shared" si="117"/>
        <v>1056.8400000000001</v>
      </c>
      <c r="DF52" s="6">
        <f t="shared" si="118"/>
        <v>999.11999999999989</v>
      </c>
      <c r="DG52" s="6">
        <f t="shared" si="119"/>
        <v>836.96</v>
      </c>
    </row>
    <row r="53" spans="1:111" x14ac:dyDescent="0.2">
      <c r="A53" s="20" t="s">
        <v>126</v>
      </c>
      <c r="B53" s="109">
        <v>1954</v>
      </c>
      <c r="C53" s="22" t="s">
        <v>33</v>
      </c>
      <c r="D53" s="10">
        <v>527</v>
      </c>
      <c r="E53" s="7">
        <f t="shared" si="83"/>
        <v>1106.7</v>
      </c>
      <c r="F53" s="3"/>
      <c r="G53" s="3"/>
      <c r="H53" s="3"/>
      <c r="I53" s="3">
        <v>160</v>
      </c>
      <c r="J53" s="3"/>
      <c r="K53" s="11">
        <f t="shared" si="84"/>
        <v>1266.7</v>
      </c>
      <c r="L53" s="10">
        <v>483</v>
      </c>
      <c r="M53" s="7">
        <f t="shared" si="85"/>
        <v>1014.3000000000001</v>
      </c>
      <c r="N53" s="3"/>
      <c r="O53" s="3"/>
      <c r="P53" s="3"/>
      <c r="Q53" s="3">
        <v>250</v>
      </c>
      <c r="R53" s="3"/>
      <c r="S53" s="11">
        <f t="shared" si="86"/>
        <v>1264.3000000000002</v>
      </c>
      <c r="T53" s="2"/>
      <c r="U53" s="7">
        <f t="shared" si="87"/>
        <v>0</v>
      </c>
      <c r="V53" s="3"/>
      <c r="W53" s="3"/>
      <c r="X53" s="3"/>
      <c r="Y53" s="3"/>
      <c r="Z53" s="5"/>
      <c r="AA53" s="11">
        <f t="shared" si="88"/>
        <v>0</v>
      </c>
      <c r="AB53" s="2"/>
      <c r="AC53" s="7">
        <f t="shared" si="89"/>
        <v>0</v>
      </c>
      <c r="AD53" s="3"/>
      <c r="AE53" s="3"/>
      <c r="AF53" s="3"/>
      <c r="AG53" s="3"/>
      <c r="AH53" s="5"/>
      <c r="AI53" s="11">
        <f t="shared" si="90"/>
        <v>0</v>
      </c>
      <c r="AJ53" s="2"/>
      <c r="AK53" s="7">
        <f t="shared" si="91"/>
        <v>0</v>
      </c>
      <c r="AL53" s="3"/>
      <c r="AM53" s="3"/>
      <c r="AN53" s="3"/>
      <c r="AO53" s="3"/>
      <c r="AP53" s="5"/>
      <c r="AQ53" s="11">
        <f t="shared" si="92"/>
        <v>0</v>
      </c>
      <c r="AR53" s="10"/>
      <c r="AS53" s="7">
        <f t="shared" si="93"/>
        <v>0</v>
      </c>
      <c r="AT53" s="3"/>
      <c r="AU53" s="3"/>
      <c r="AV53" s="3"/>
      <c r="AW53" s="3"/>
      <c r="AX53" s="3"/>
      <c r="AY53" s="11">
        <f t="shared" si="94"/>
        <v>0</v>
      </c>
      <c r="AZ53" s="10"/>
      <c r="BA53" s="7">
        <f t="shared" si="95"/>
        <v>0</v>
      </c>
      <c r="BB53" s="3"/>
      <c r="BC53" s="3"/>
      <c r="BD53" s="3"/>
      <c r="BE53" s="3"/>
      <c r="BF53" s="3"/>
      <c r="BG53" s="11">
        <f t="shared" si="96"/>
        <v>0</v>
      </c>
      <c r="BH53" s="10">
        <v>531</v>
      </c>
      <c r="BI53" s="7">
        <f t="shared" si="97"/>
        <v>1051.3799999999999</v>
      </c>
      <c r="BJ53" s="3"/>
      <c r="BK53" s="3"/>
      <c r="BL53" s="3"/>
      <c r="BM53" s="3">
        <v>220</v>
      </c>
      <c r="BN53" s="3"/>
      <c r="BO53" s="11">
        <f t="shared" si="98"/>
        <v>1271.3799999999999</v>
      </c>
      <c r="BP53" s="10"/>
      <c r="BQ53" s="7">
        <f t="shared" si="99"/>
        <v>0</v>
      </c>
      <c r="BR53" s="3"/>
      <c r="BS53" s="3"/>
      <c r="BT53" s="3"/>
      <c r="BU53" s="3"/>
      <c r="BV53" s="3"/>
      <c r="BW53" s="11">
        <f t="shared" si="100"/>
        <v>0</v>
      </c>
      <c r="BX53" s="2">
        <v>485</v>
      </c>
      <c r="BY53" s="7">
        <f t="shared" si="101"/>
        <v>1018.5</v>
      </c>
      <c r="BZ53" s="3"/>
      <c r="CA53" s="3"/>
      <c r="CB53" s="3"/>
      <c r="CC53" s="3">
        <v>210</v>
      </c>
      <c r="CD53" s="5"/>
      <c r="CE53" s="11">
        <f t="shared" si="102"/>
        <v>1228.5</v>
      </c>
      <c r="CF53" s="10"/>
      <c r="CG53" s="7">
        <f t="shared" si="103"/>
        <v>0</v>
      </c>
      <c r="CH53" s="3"/>
      <c r="CI53" s="3"/>
      <c r="CJ53" s="3"/>
      <c r="CK53" s="3"/>
      <c r="CL53" s="3"/>
      <c r="CM53" s="11">
        <f t="shared" si="104"/>
        <v>0</v>
      </c>
      <c r="CN53" s="62">
        <f t="shared" si="105"/>
        <v>1006.176</v>
      </c>
      <c r="CO53" s="79">
        <v>25</v>
      </c>
      <c r="CP53" s="2"/>
      <c r="CQ53" s="34">
        <f t="shared" si="120"/>
        <v>1266.7</v>
      </c>
      <c r="CR53" s="34">
        <f t="shared" si="121"/>
        <v>1264.3000000000002</v>
      </c>
      <c r="CS53" s="34">
        <f t="shared" si="106"/>
        <v>0</v>
      </c>
      <c r="CT53" s="34">
        <f t="shared" si="107"/>
        <v>0</v>
      </c>
      <c r="CU53" s="34">
        <f t="shared" si="108"/>
        <v>0</v>
      </c>
      <c r="CV53" s="34">
        <f t="shared" si="109"/>
        <v>0</v>
      </c>
      <c r="CW53" s="34">
        <f t="shared" si="110"/>
        <v>0</v>
      </c>
      <c r="CX53" s="34">
        <f t="shared" si="111"/>
        <v>1271.3799999999999</v>
      </c>
      <c r="CY53" s="34">
        <f t="shared" si="112"/>
        <v>0</v>
      </c>
      <c r="CZ53" s="34">
        <f t="shared" si="113"/>
        <v>1228.5</v>
      </c>
      <c r="DA53" s="34">
        <f t="shared" si="114"/>
        <v>0</v>
      </c>
      <c r="DC53" s="6">
        <f t="shared" si="115"/>
        <v>1271.3799999999999</v>
      </c>
      <c r="DD53" s="6">
        <f t="shared" si="116"/>
        <v>1266.7</v>
      </c>
      <c r="DE53" s="6">
        <f t="shared" si="117"/>
        <v>1264.3000000000002</v>
      </c>
      <c r="DF53" s="6">
        <f t="shared" si="118"/>
        <v>1228.5</v>
      </c>
      <c r="DG53" s="6">
        <f t="shared" si="119"/>
        <v>0</v>
      </c>
    </row>
    <row r="54" spans="1:111" x14ac:dyDescent="0.2">
      <c r="A54" s="20" t="s">
        <v>46</v>
      </c>
      <c r="B54" s="109">
        <v>1989</v>
      </c>
      <c r="C54" s="22" t="s">
        <v>61</v>
      </c>
      <c r="D54" s="10"/>
      <c r="E54" s="7">
        <f t="shared" si="83"/>
        <v>0</v>
      </c>
      <c r="F54" s="3"/>
      <c r="G54" s="3"/>
      <c r="H54" s="3"/>
      <c r="I54" s="3"/>
      <c r="J54" s="3"/>
      <c r="K54" s="11">
        <f t="shared" si="84"/>
        <v>0</v>
      </c>
      <c r="L54" s="10"/>
      <c r="M54" s="7">
        <f t="shared" si="85"/>
        <v>0</v>
      </c>
      <c r="N54" s="3"/>
      <c r="O54" s="3"/>
      <c r="P54" s="3"/>
      <c r="Q54" s="3"/>
      <c r="R54" s="3"/>
      <c r="S54" s="11">
        <f t="shared" si="86"/>
        <v>0</v>
      </c>
      <c r="T54" s="2"/>
      <c r="U54" s="7">
        <f t="shared" si="87"/>
        <v>0</v>
      </c>
      <c r="V54" s="3"/>
      <c r="W54" s="3"/>
      <c r="X54" s="3"/>
      <c r="Y54" s="3"/>
      <c r="Z54" s="5"/>
      <c r="AA54" s="11">
        <f t="shared" si="88"/>
        <v>0</v>
      </c>
      <c r="AB54" s="2"/>
      <c r="AC54" s="7">
        <f t="shared" si="89"/>
        <v>0</v>
      </c>
      <c r="AD54" s="3"/>
      <c r="AE54" s="3"/>
      <c r="AF54" s="3"/>
      <c r="AG54" s="3"/>
      <c r="AH54" s="5"/>
      <c r="AI54" s="11">
        <f t="shared" si="90"/>
        <v>0</v>
      </c>
      <c r="AJ54" s="2"/>
      <c r="AK54" s="7">
        <f t="shared" si="91"/>
        <v>0</v>
      </c>
      <c r="AL54" s="3"/>
      <c r="AM54" s="3"/>
      <c r="AN54" s="3"/>
      <c r="AO54" s="3"/>
      <c r="AP54" s="5"/>
      <c r="AQ54" s="11">
        <f t="shared" si="92"/>
        <v>0</v>
      </c>
      <c r="AR54" s="10">
        <v>568</v>
      </c>
      <c r="AS54" s="7">
        <f t="shared" si="93"/>
        <v>1124.6400000000001</v>
      </c>
      <c r="AT54" s="3"/>
      <c r="AU54" s="3"/>
      <c r="AV54" s="3"/>
      <c r="AW54" s="3">
        <v>240</v>
      </c>
      <c r="AX54" s="3"/>
      <c r="AY54" s="11">
        <f t="shared" si="94"/>
        <v>1364.64</v>
      </c>
      <c r="AZ54" s="10"/>
      <c r="BA54" s="7">
        <f t="shared" si="95"/>
        <v>0</v>
      </c>
      <c r="BB54" s="3"/>
      <c r="BC54" s="3"/>
      <c r="BD54" s="3"/>
      <c r="BE54" s="3"/>
      <c r="BF54" s="3"/>
      <c r="BG54" s="11">
        <f t="shared" si="96"/>
        <v>0</v>
      </c>
      <c r="BH54" s="10">
        <v>599</v>
      </c>
      <c r="BI54" s="7">
        <f t="shared" si="97"/>
        <v>1186.02</v>
      </c>
      <c r="BJ54" s="3"/>
      <c r="BK54" s="3"/>
      <c r="BL54" s="3"/>
      <c r="BM54" s="3">
        <v>220</v>
      </c>
      <c r="BN54" s="3"/>
      <c r="BO54" s="11">
        <f t="shared" si="98"/>
        <v>1406.02</v>
      </c>
      <c r="BP54" s="10">
        <v>549</v>
      </c>
      <c r="BQ54" s="7">
        <f t="shared" si="99"/>
        <v>1152.9000000000001</v>
      </c>
      <c r="BR54" s="3"/>
      <c r="BS54" s="3"/>
      <c r="BT54" s="3">
        <v>100</v>
      </c>
      <c r="BU54" s="3">
        <v>110</v>
      </c>
      <c r="BV54" s="3"/>
      <c r="BW54" s="11">
        <f t="shared" si="100"/>
        <v>1362.9</v>
      </c>
      <c r="BX54" s="2"/>
      <c r="BY54" s="7">
        <f t="shared" si="101"/>
        <v>0</v>
      </c>
      <c r="BZ54" s="3"/>
      <c r="CA54" s="3"/>
      <c r="CB54" s="3"/>
      <c r="CC54" s="3"/>
      <c r="CD54" s="5"/>
      <c r="CE54" s="11">
        <f t="shared" si="102"/>
        <v>0</v>
      </c>
      <c r="CF54" s="10"/>
      <c r="CG54" s="7">
        <f t="shared" si="103"/>
        <v>0</v>
      </c>
      <c r="CH54" s="3"/>
      <c r="CI54" s="3"/>
      <c r="CJ54" s="3"/>
      <c r="CK54" s="3"/>
      <c r="CL54" s="3"/>
      <c r="CM54" s="11">
        <f t="shared" si="104"/>
        <v>0</v>
      </c>
      <c r="CN54" s="62">
        <f t="shared" si="105"/>
        <v>826.71199999999988</v>
      </c>
      <c r="CO54" s="79">
        <v>26</v>
      </c>
      <c r="CP54" s="2"/>
      <c r="CQ54" s="34">
        <f t="shared" si="120"/>
        <v>0</v>
      </c>
      <c r="CR54" s="34">
        <f t="shared" si="121"/>
        <v>0</v>
      </c>
      <c r="CS54" s="34">
        <f t="shared" si="106"/>
        <v>0</v>
      </c>
      <c r="CT54" s="34">
        <f t="shared" si="107"/>
        <v>0</v>
      </c>
      <c r="CU54" s="34">
        <f t="shared" si="108"/>
        <v>0</v>
      </c>
      <c r="CV54" s="34">
        <f t="shared" si="109"/>
        <v>1364.64</v>
      </c>
      <c r="CW54" s="34">
        <f t="shared" si="110"/>
        <v>0</v>
      </c>
      <c r="CX54" s="34">
        <f t="shared" si="111"/>
        <v>1406.02</v>
      </c>
      <c r="CY54" s="34">
        <f t="shared" si="112"/>
        <v>1362.9</v>
      </c>
      <c r="CZ54" s="34">
        <f t="shared" si="113"/>
        <v>0</v>
      </c>
      <c r="DA54" s="34">
        <f t="shared" si="114"/>
        <v>0</v>
      </c>
      <c r="DC54" s="6">
        <f t="shared" si="115"/>
        <v>1406.02</v>
      </c>
      <c r="DD54" s="6">
        <f t="shared" si="116"/>
        <v>1364.64</v>
      </c>
      <c r="DE54" s="6">
        <f t="shared" si="117"/>
        <v>1362.9</v>
      </c>
      <c r="DF54" s="6">
        <f t="shared" si="118"/>
        <v>0</v>
      </c>
      <c r="DG54" s="6">
        <f t="shared" si="119"/>
        <v>0</v>
      </c>
    </row>
    <row r="55" spans="1:111" x14ac:dyDescent="0.2">
      <c r="A55" s="20" t="s">
        <v>62</v>
      </c>
      <c r="B55" s="109">
        <v>1960</v>
      </c>
      <c r="C55" s="22" t="s">
        <v>35</v>
      </c>
      <c r="D55" s="10"/>
      <c r="E55" s="7">
        <f t="shared" si="83"/>
        <v>0</v>
      </c>
      <c r="F55" s="3"/>
      <c r="G55" s="3"/>
      <c r="H55" s="3"/>
      <c r="I55" s="3"/>
      <c r="J55" s="3"/>
      <c r="K55" s="11">
        <f t="shared" si="84"/>
        <v>0</v>
      </c>
      <c r="L55" s="10"/>
      <c r="M55" s="7">
        <f t="shared" si="85"/>
        <v>0</v>
      </c>
      <c r="N55" s="3"/>
      <c r="O55" s="3"/>
      <c r="P55" s="3"/>
      <c r="Q55" s="3"/>
      <c r="R55" s="3"/>
      <c r="S55" s="11">
        <f t="shared" si="86"/>
        <v>0</v>
      </c>
      <c r="T55" s="2">
        <v>584</v>
      </c>
      <c r="U55" s="7">
        <f t="shared" si="87"/>
        <v>1156.32</v>
      </c>
      <c r="V55" s="3"/>
      <c r="W55" s="3"/>
      <c r="X55" s="3">
        <v>40</v>
      </c>
      <c r="Y55" s="3">
        <v>140</v>
      </c>
      <c r="Z55" s="5"/>
      <c r="AA55" s="11">
        <f t="shared" si="88"/>
        <v>1336.32</v>
      </c>
      <c r="AB55" s="2">
        <v>585</v>
      </c>
      <c r="AC55" s="7">
        <f t="shared" si="89"/>
        <v>1158.3</v>
      </c>
      <c r="AD55" s="3"/>
      <c r="AE55" s="3"/>
      <c r="AF55" s="3">
        <v>10</v>
      </c>
      <c r="AG55" s="3">
        <v>150</v>
      </c>
      <c r="AH55" s="5"/>
      <c r="AI55" s="11">
        <f t="shared" si="90"/>
        <v>1318.3</v>
      </c>
      <c r="AJ55" s="2"/>
      <c r="AK55" s="7">
        <f t="shared" si="91"/>
        <v>0</v>
      </c>
      <c r="AL55" s="3"/>
      <c r="AM55" s="3"/>
      <c r="AN55" s="3"/>
      <c r="AO55" s="3"/>
      <c r="AP55" s="5"/>
      <c r="AQ55" s="11">
        <f t="shared" si="92"/>
        <v>0</v>
      </c>
      <c r="AR55" s="10">
        <v>579</v>
      </c>
      <c r="AS55" s="7">
        <f t="shared" si="93"/>
        <v>1146.42</v>
      </c>
      <c r="AT55" s="3"/>
      <c r="AU55" s="3"/>
      <c r="AV55" s="3"/>
      <c r="AW55" s="3">
        <v>240</v>
      </c>
      <c r="AX55" s="3"/>
      <c r="AY55" s="11">
        <f t="shared" si="94"/>
        <v>1386.42</v>
      </c>
      <c r="AZ55" s="10"/>
      <c r="BA55" s="7">
        <f t="shared" si="95"/>
        <v>0</v>
      </c>
      <c r="BB55" s="3"/>
      <c r="BC55" s="3"/>
      <c r="BD55" s="3"/>
      <c r="BE55" s="3"/>
      <c r="BF55" s="3"/>
      <c r="BG55" s="11">
        <f t="shared" si="96"/>
        <v>0</v>
      </c>
      <c r="BH55" s="10"/>
      <c r="BI55" s="7">
        <f t="shared" si="97"/>
        <v>0</v>
      </c>
      <c r="BJ55" s="3"/>
      <c r="BK55" s="3"/>
      <c r="BL55" s="3"/>
      <c r="BM55" s="3"/>
      <c r="BN55" s="3"/>
      <c r="BO55" s="11">
        <f t="shared" si="98"/>
        <v>0</v>
      </c>
      <c r="BP55" s="10"/>
      <c r="BQ55" s="7">
        <f t="shared" si="99"/>
        <v>0</v>
      </c>
      <c r="BR55" s="3"/>
      <c r="BS55" s="3"/>
      <c r="BT55" s="3"/>
      <c r="BU55" s="3"/>
      <c r="BV55" s="3"/>
      <c r="BW55" s="11">
        <f t="shared" si="100"/>
        <v>0</v>
      </c>
      <c r="BX55" s="2"/>
      <c r="BY55" s="7">
        <f t="shared" si="101"/>
        <v>0</v>
      </c>
      <c r="BZ55" s="3"/>
      <c r="CA55" s="3"/>
      <c r="CB55" s="3"/>
      <c r="CC55" s="3"/>
      <c r="CD55" s="5"/>
      <c r="CE55" s="11">
        <f t="shared" si="102"/>
        <v>0</v>
      </c>
      <c r="CF55" s="10"/>
      <c r="CG55" s="7">
        <f t="shared" si="103"/>
        <v>0</v>
      </c>
      <c r="CH55" s="3"/>
      <c r="CI55" s="3"/>
      <c r="CJ55" s="3"/>
      <c r="CK55" s="3"/>
      <c r="CL55" s="3"/>
      <c r="CM55" s="11">
        <f t="shared" si="104"/>
        <v>0</v>
      </c>
      <c r="CN55" s="62">
        <f t="shared" si="105"/>
        <v>808.20799999999997</v>
      </c>
      <c r="CO55" s="79">
        <v>27</v>
      </c>
      <c r="CP55" s="2"/>
      <c r="CQ55" s="34">
        <f t="shared" si="120"/>
        <v>0</v>
      </c>
      <c r="CR55" s="34">
        <f t="shared" si="121"/>
        <v>0</v>
      </c>
      <c r="CS55" s="34">
        <f t="shared" si="106"/>
        <v>1336.32</v>
      </c>
      <c r="CT55" s="34">
        <f t="shared" si="107"/>
        <v>1318.3</v>
      </c>
      <c r="CU55" s="34">
        <f t="shared" si="108"/>
        <v>0</v>
      </c>
      <c r="CV55" s="34">
        <f t="shared" si="109"/>
        <v>1386.42</v>
      </c>
      <c r="CW55" s="34">
        <f t="shared" si="110"/>
        <v>0</v>
      </c>
      <c r="CX55" s="34">
        <f t="shared" si="111"/>
        <v>0</v>
      </c>
      <c r="CY55" s="34">
        <f t="shared" si="112"/>
        <v>0</v>
      </c>
      <c r="CZ55" s="34">
        <f t="shared" si="113"/>
        <v>0</v>
      </c>
      <c r="DA55" s="34">
        <f t="shared" si="114"/>
        <v>0</v>
      </c>
      <c r="DC55" s="6">
        <f t="shared" si="115"/>
        <v>1386.42</v>
      </c>
      <c r="DD55" s="6">
        <f t="shared" si="116"/>
        <v>1336.32</v>
      </c>
      <c r="DE55" s="6">
        <f t="shared" si="117"/>
        <v>1318.3</v>
      </c>
      <c r="DF55" s="6">
        <f t="shared" si="118"/>
        <v>0</v>
      </c>
      <c r="DG55" s="6">
        <f t="shared" si="119"/>
        <v>0</v>
      </c>
    </row>
    <row r="56" spans="1:111" x14ac:dyDescent="0.2">
      <c r="A56" s="20" t="s">
        <v>167</v>
      </c>
      <c r="B56" s="109">
        <v>1975</v>
      </c>
      <c r="C56" s="23" t="s">
        <v>69</v>
      </c>
      <c r="D56" s="10"/>
      <c r="E56" s="7">
        <f t="shared" si="83"/>
        <v>0</v>
      </c>
      <c r="F56" s="3"/>
      <c r="G56" s="3"/>
      <c r="H56" s="3"/>
      <c r="I56" s="3"/>
      <c r="J56" s="3"/>
      <c r="K56" s="11">
        <f t="shared" si="84"/>
        <v>0</v>
      </c>
      <c r="L56" s="10">
        <v>485</v>
      </c>
      <c r="M56" s="7">
        <f t="shared" si="85"/>
        <v>1018.5</v>
      </c>
      <c r="N56" s="3"/>
      <c r="O56" s="3"/>
      <c r="P56" s="3"/>
      <c r="Q56" s="3">
        <v>250</v>
      </c>
      <c r="R56" s="3"/>
      <c r="S56" s="11">
        <f t="shared" si="86"/>
        <v>1268.5</v>
      </c>
      <c r="T56" s="2"/>
      <c r="U56" s="7">
        <f t="shared" si="87"/>
        <v>0</v>
      </c>
      <c r="V56" s="3"/>
      <c r="W56" s="3"/>
      <c r="X56" s="3"/>
      <c r="Y56" s="3"/>
      <c r="Z56" s="5"/>
      <c r="AA56" s="11">
        <f t="shared" si="88"/>
        <v>0</v>
      </c>
      <c r="AB56" s="2"/>
      <c r="AC56" s="7">
        <f t="shared" si="89"/>
        <v>0</v>
      </c>
      <c r="AD56" s="3"/>
      <c r="AE56" s="3"/>
      <c r="AF56" s="3"/>
      <c r="AG56" s="3"/>
      <c r="AH56" s="5"/>
      <c r="AI56" s="11">
        <f t="shared" si="90"/>
        <v>0</v>
      </c>
      <c r="AJ56" s="2"/>
      <c r="AK56" s="7">
        <f t="shared" si="91"/>
        <v>0</v>
      </c>
      <c r="AL56" s="3"/>
      <c r="AM56" s="3"/>
      <c r="AN56" s="3"/>
      <c r="AO56" s="3"/>
      <c r="AP56" s="5"/>
      <c r="AQ56" s="11">
        <f t="shared" si="92"/>
        <v>0</v>
      </c>
      <c r="AR56" s="10"/>
      <c r="AS56" s="7">
        <f t="shared" si="93"/>
        <v>0</v>
      </c>
      <c r="AT56" s="3"/>
      <c r="AU56" s="3"/>
      <c r="AV56" s="3"/>
      <c r="AW56" s="3"/>
      <c r="AX56" s="3"/>
      <c r="AY56" s="11">
        <f t="shared" si="94"/>
        <v>0</v>
      </c>
      <c r="AZ56" s="10"/>
      <c r="BA56" s="7">
        <f t="shared" si="95"/>
        <v>0</v>
      </c>
      <c r="BB56" s="3"/>
      <c r="BC56" s="3"/>
      <c r="BD56" s="3"/>
      <c r="BE56" s="3"/>
      <c r="BF56" s="3"/>
      <c r="BG56" s="11">
        <f t="shared" si="96"/>
        <v>0</v>
      </c>
      <c r="BH56" s="10"/>
      <c r="BI56" s="7">
        <f t="shared" si="97"/>
        <v>0</v>
      </c>
      <c r="BJ56" s="3"/>
      <c r="BK56" s="3"/>
      <c r="BL56" s="3"/>
      <c r="BM56" s="3"/>
      <c r="BN56" s="3"/>
      <c r="BO56" s="11">
        <f t="shared" si="98"/>
        <v>0</v>
      </c>
      <c r="BP56" s="10"/>
      <c r="BQ56" s="7">
        <f t="shared" si="99"/>
        <v>0</v>
      </c>
      <c r="BR56" s="3"/>
      <c r="BS56" s="3"/>
      <c r="BT56" s="3"/>
      <c r="BU56" s="3"/>
      <c r="BV56" s="3"/>
      <c r="BW56" s="11">
        <f t="shared" si="100"/>
        <v>0</v>
      </c>
      <c r="BX56" s="2">
        <v>416</v>
      </c>
      <c r="BY56" s="7">
        <f t="shared" si="101"/>
        <v>873.6</v>
      </c>
      <c r="BZ56" s="3"/>
      <c r="CA56" s="3"/>
      <c r="CB56" s="3"/>
      <c r="CC56" s="3">
        <v>210</v>
      </c>
      <c r="CD56" s="5"/>
      <c r="CE56" s="11">
        <f t="shared" si="102"/>
        <v>1083.5999999999999</v>
      </c>
      <c r="CF56" s="10">
        <v>441</v>
      </c>
      <c r="CG56" s="7">
        <f t="shared" si="103"/>
        <v>926.1</v>
      </c>
      <c r="CH56" s="3"/>
      <c r="CI56" s="3"/>
      <c r="CJ56" s="3"/>
      <c r="CK56" s="3">
        <v>110</v>
      </c>
      <c r="CL56" s="3"/>
      <c r="CM56" s="11">
        <f t="shared" si="104"/>
        <v>1036.0999999999999</v>
      </c>
      <c r="CN56" s="62">
        <f t="shared" si="105"/>
        <v>677.64</v>
      </c>
      <c r="CO56" s="79">
        <v>28</v>
      </c>
      <c r="CP56" s="2"/>
      <c r="CQ56" s="34">
        <f t="shared" si="120"/>
        <v>0</v>
      </c>
      <c r="CR56" s="34">
        <f t="shared" si="121"/>
        <v>1268.5</v>
      </c>
      <c r="CS56" s="34">
        <f t="shared" si="106"/>
        <v>0</v>
      </c>
      <c r="CT56" s="34">
        <f t="shared" si="107"/>
        <v>0</v>
      </c>
      <c r="CU56" s="34">
        <f t="shared" si="108"/>
        <v>0</v>
      </c>
      <c r="CV56" s="34">
        <f t="shared" si="109"/>
        <v>0</v>
      </c>
      <c r="CW56" s="34">
        <f t="shared" si="110"/>
        <v>0</v>
      </c>
      <c r="CX56" s="34">
        <f t="shared" si="111"/>
        <v>0</v>
      </c>
      <c r="CY56" s="34">
        <f t="shared" si="112"/>
        <v>0</v>
      </c>
      <c r="CZ56" s="34">
        <f t="shared" si="113"/>
        <v>1083.5999999999999</v>
      </c>
      <c r="DA56" s="34">
        <f t="shared" si="114"/>
        <v>1036.0999999999999</v>
      </c>
      <c r="DC56" s="6">
        <f t="shared" si="115"/>
        <v>1268.5</v>
      </c>
      <c r="DD56" s="6">
        <f t="shared" si="116"/>
        <v>1083.5999999999999</v>
      </c>
      <c r="DE56" s="6">
        <f t="shared" si="117"/>
        <v>1036.0999999999999</v>
      </c>
      <c r="DF56" s="6">
        <f t="shared" si="118"/>
        <v>0</v>
      </c>
      <c r="DG56" s="6">
        <f t="shared" si="119"/>
        <v>0</v>
      </c>
    </row>
    <row r="57" spans="1:111" x14ac:dyDescent="0.2">
      <c r="A57" s="20" t="s">
        <v>81</v>
      </c>
      <c r="B57" s="109">
        <v>1998</v>
      </c>
      <c r="C57" s="22" t="s">
        <v>161</v>
      </c>
      <c r="D57" s="10">
        <v>517</v>
      </c>
      <c r="E57" s="7">
        <f t="shared" si="83"/>
        <v>1085.7</v>
      </c>
      <c r="F57" s="3"/>
      <c r="G57" s="3"/>
      <c r="H57" s="3">
        <v>10</v>
      </c>
      <c r="I57" s="3">
        <v>160</v>
      </c>
      <c r="J57" s="3"/>
      <c r="K57" s="11">
        <f t="shared" si="84"/>
        <v>1255.7</v>
      </c>
      <c r="L57" s="10"/>
      <c r="M57" s="7">
        <f t="shared" si="85"/>
        <v>0</v>
      </c>
      <c r="N57" s="3"/>
      <c r="O57" s="3"/>
      <c r="P57" s="3"/>
      <c r="Q57" s="3"/>
      <c r="R57" s="3"/>
      <c r="S57" s="11">
        <f t="shared" si="86"/>
        <v>0</v>
      </c>
      <c r="T57" s="2"/>
      <c r="U57" s="7">
        <f t="shared" si="87"/>
        <v>0</v>
      </c>
      <c r="V57" s="3"/>
      <c r="W57" s="3"/>
      <c r="X57" s="3"/>
      <c r="Y57" s="3"/>
      <c r="Z57" s="5"/>
      <c r="AA57" s="11">
        <f t="shared" si="88"/>
        <v>0</v>
      </c>
      <c r="AB57" s="2"/>
      <c r="AC57" s="7">
        <f t="shared" si="89"/>
        <v>0</v>
      </c>
      <c r="AD57" s="3"/>
      <c r="AE57" s="3"/>
      <c r="AF57" s="3"/>
      <c r="AG57" s="3"/>
      <c r="AH57" s="5"/>
      <c r="AI57" s="11">
        <f t="shared" si="90"/>
        <v>0</v>
      </c>
      <c r="AJ57" s="2"/>
      <c r="AK57" s="7">
        <f t="shared" si="91"/>
        <v>0</v>
      </c>
      <c r="AL57" s="3"/>
      <c r="AM57" s="3"/>
      <c r="AN57" s="3"/>
      <c r="AO57" s="3"/>
      <c r="AP57" s="5"/>
      <c r="AQ57" s="11">
        <f t="shared" si="92"/>
        <v>0</v>
      </c>
      <c r="AR57" s="10">
        <v>551</v>
      </c>
      <c r="AS57" s="7">
        <f t="shared" si="93"/>
        <v>1090.98</v>
      </c>
      <c r="AT57" s="3"/>
      <c r="AU57" s="3"/>
      <c r="AV57" s="3"/>
      <c r="AW57" s="3">
        <v>240</v>
      </c>
      <c r="AX57" s="3"/>
      <c r="AY57" s="11">
        <f t="shared" si="94"/>
        <v>1330.98</v>
      </c>
      <c r="AZ57" s="10"/>
      <c r="BA57" s="7">
        <f t="shared" si="95"/>
        <v>0</v>
      </c>
      <c r="BB57" s="3"/>
      <c r="BC57" s="3"/>
      <c r="BD57" s="3"/>
      <c r="BE57" s="3"/>
      <c r="BF57" s="3"/>
      <c r="BG57" s="11">
        <f t="shared" si="96"/>
        <v>0</v>
      </c>
      <c r="BH57" s="10"/>
      <c r="BI57" s="7">
        <f t="shared" si="97"/>
        <v>0</v>
      </c>
      <c r="BJ57" s="3"/>
      <c r="BK57" s="3"/>
      <c r="BL57" s="3"/>
      <c r="BM57" s="3"/>
      <c r="BN57" s="3"/>
      <c r="BO57" s="11">
        <f t="shared" si="98"/>
        <v>0</v>
      </c>
      <c r="BP57" s="10"/>
      <c r="BQ57" s="7">
        <f t="shared" si="99"/>
        <v>0</v>
      </c>
      <c r="BR57" s="3"/>
      <c r="BS57" s="3"/>
      <c r="BT57" s="3"/>
      <c r="BU57" s="3"/>
      <c r="BV57" s="3"/>
      <c r="BW57" s="11">
        <f t="shared" si="100"/>
        <v>0</v>
      </c>
      <c r="BX57" s="2"/>
      <c r="BY57" s="7">
        <f t="shared" si="101"/>
        <v>0</v>
      </c>
      <c r="BZ57" s="3"/>
      <c r="CA57" s="3"/>
      <c r="CB57" s="3"/>
      <c r="CC57" s="3"/>
      <c r="CD57" s="5"/>
      <c r="CE57" s="11">
        <f t="shared" si="102"/>
        <v>0</v>
      </c>
      <c r="CF57" s="10"/>
      <c r="CG57" s="7">
        <f t="shared" si="103"/>
        <v>0</v>
      </c>
      <c r="CH57" s="3"/>
      <c r="CI57" s="3"/>
      <c r="CJ57" s="3"/>
      <c r="CK57" s="3"/>
      <c r="CL57" s="3"/>
      <c r="CM57" s="11">
        <f t="shared" si="104"/>
        <v>0</v>
      </c>
      <c r="CN57" s="62">
        <f t="shared" si="105"/>
        <v>517.33600000000001</v>
      </c>
      <c r="CO57" s="79">
        <v>29</v>
      </c>
      <c r="CP57" s="2"/>
      <c r="CQ57" s="34">
        <f t="shared" si="120"/>
        <v>1255.7</v>
      </c>
      <c r="CR57" s="34">
        <f t="shared" si="121"/>
        <v>0</v>
      </c>
      <c r="CS57" s="34">
        <f t="shared" si="106"/>
        <v>0</v>
      </c>
      <c r="CT57" s="34">
        <f t="shared" si="107"/>
        <v>0</v>
      </c>
      <c r="CU57" s="34">
        <f t="shared" si="108"/>
        <v>0</v>
      </c>
      <c r="CV57" s="34">
        <f t="shared" si="109"/>
        <v>1330.98</v>
      </c>
      <c r="CW57" s="34">
        <f t="shared" si="110"/>
        <v>0</v>
      </c>
      <c r="CX57" s="34">
        <f t="shared" si="111"/>
        <v>0</v>
      </c>
      <c r="CY57" s="34">
        <f t="shared" si="112"/>
        <v>0</v>
      </c>
      <c r="CZ57" s="34">
        <f t="shared" si="113"/>
        <v>0</v>
      </c>
      <c r="DA57" s="34">
        <f t="shared" si="114"/>
        <v>0</v>
      </c>
      <c r="DC57" s="6">
        <f t="shared" si="115"/>
        <v>1330.98</v>
      </c>
      <c r="DD57" s="6">
        <f t="shared" si="116"/>
        <v>1255.7</v>
      </c>
      <c r="DE57" s="6">
        <f t="shared" si="117"/>
        <v>0</v>
      </c>
      <c r="DF57" s="6">
        <f t="shared" si="118"/>
        <v>0</v>
      </c>
      <c r="DG57" s="6">
        <f t="shared" si="119"/>
        <v>0</v>
      </c>
    </row>
    <row r="58" spans="1:111" ht="11.25" customHeight="1" x14ac:dyDescent="0.2">
      <c r="A58" s="20" t="s">
        <v>207</v>
      </c>
      <c r="B58" s="109">
        <v>1995</v>
      </c>
      <c r="C58" s="23" t="s">
        <v>129</v>
      </c>
      <c r="D58" s="10"/>
      <c r="E58" s="7">
        <f t="shared" si="83"/>
        <v>0</v>
      </c>
      <c r="F58" s="3"/>
      <c r="G58" s="3"/>
      <c r="H58" s="3"/>
      <c r="I58" s="3"/>
      <c r="J58" s="3"/>
      <c r="K58" s="11">
        <f t="shared" si="84"/>
        <v>0</v>
      </c>
      <c r="L58" s="10"/>
      <c r="M58" s="7">
        <f t="shared" si="85"/>
        <v>0</v>
      </c>
      <c r="N58" s="3"/>
      <c r="O58" s="3"/>
      <c r="P58" s="3"/>
      <c r="Q58" s="3"/>
      <c r="R58" s="3"/>
      <c r="S58" s="11">
        <f t="shared" si="86"/>
        <v>0</v>
      </c>
      <c r="T58" s="2"/>
      <c r="U58" s="7">
        <f t="shared" si="87"/>
        <v>0</v>
      </c>
      <c r="V58" s="3"/>
      <c r="W58" s="3"/>
      <c r="X58" s="3"/>
      <c r="Y58" s="3"/>
      <c r="Z58" s="5"/>
      <c r="AA58" s="11">
        <f t="shared" si="88"/>
        <v>0</v>
      </c>
      <c r="AB58" s="2"/>
      <c r="AC58" s="7">
        <f t="shared" si="89"/>
        <v>0</v>
      </c>
      <c r="AD58" s="3"/>
      <c r="AE58" s="3"/>
      <c r="AF58" s="3"/>
      <c r="AG58" s="3"/>
      <c r="AH58" s="5"/>
      <c r="AI58" s="11">
        <f t="shared" si="90"/>
        <v>0</v>
      </c>
      <c r="AJ58" s="2"/>
      <c r="AK58" s="7">
        <f t="shared" si="91"/>
        <v>0</v>
      </c>
      <c r="AL58" s="3"/>
      <c r="AM58" s="3"/>
      <c r="AN58" s="3"/>
      <c r="AO58" s="3"/>
      <c r="AP58" s="5"/>
      <c r="AQ58" s="11">
        <f t="shared" si="92"/>
        <v>0</v>
      </c>
      <c r="AR58" s="10"/>
      <c r="AS58" s="7">
        <f t="shared" si="93"/>
        <v>0</v>
      </c>
      <c r="AT58" s="3"/>
      <c r="AU58" s="3"/>
      <c r="AV58" s="3"/>
      <c r="AW58" s="3"/>
      <c r="AX58" s="3"/>
      <c r="AY58" s="11">
        <f t="shared" si="94"/>
        <v>0</v>
      </c>
      <c r="AZ58" s="10"/>
      <c r="BA58" s="7">
        <f t="shared" si="95"/>
        <v>0</v>
      </c>
      <c r="BB58" s="3"/>
      <c r="BC58" s="3"/>
      <c r="BD58" s="3"/>
      <c r="BE58" s="3"/>
      <c r="BF58" s="3"/>
      <c r="BG58" s="11">
        <f t="shared" si="96"/>
        <v>0</v>
      </c>
      <c r="BH58" s="10"/>
      <c r="BI58" s="7">
        <f t="shared" si="97"/>
        <v>0</v>
      </c>
      <c r="BJ58" s="3"/>
      <c r="BK58" s="3"/>
      <c r="BL58" s="3"/>
      <c r="BM58" s="3"/>
      <c r="BN58" s="3"/>
      <c r="BO58" s="11">
        <f t="shared" si="98"/>
        <v>0</v>
      </c>
      <c r="BP58" s="10"/>
      <c r="BQ58" s="7">
        <f t="shared" si="99"/>
        <v>0</v>
      </c>
      <c r="BR58" s="3"/>
      <c r="BS58" s="3"/>
      <c r="BT58" s="3"/>
      <c r="BU58" s="3"/>
      <c r="BV58" s="3"/>
      <c r="BW58" s="11">
        <f t="shared" si="100"/>
        <v>0</v>
      </c>
      <c r="BX58" s="2">
        <v>443</v>
      </c>
      <c r="BY58" s="7">
        <f t="shared" si="101"/>
        <v>930.30000000000007</v>
      </c>
      <c r="BZ58" s="3"/>
      <c r="CA58" s="3"/>
      <c r="CB58" s="3"/>
      <c r="CC58" s="3">
        <v>210</v>
      </c>
      <c r="CD58" s="5"/>
      <c r="CE58" s="11">
        <f t="shared" si="102"/>
        <v>1140.3000000000002</v>
      </c>
      <c r="CF58" s="10">
        <v>428</v>
      </c>
      <c r="CG58" s="7">
        <f t="shared" si="103"/>
        <v>898.80000000000007</v>
      </c>
      <c r="CH58" s="3"/>
      <c r="CI58" s="3"/>
      <c r="CJ58" s="3"/>
      <c r="CK58" s="3">
        <v>110</v>
      </c>
      <c r="CL58" s="3"/>
      <c r="CM58" s="11">
        <f t="shared" si="104"/>
        <v>1008.8000000000002</v>
      </c>
      <c r="CN58" s="62">
        <f t="shared" si="105"/>
        <v>429.82000000000005</v>
      </c>
      <c r="CO58" s="79">
        <v>30</v>
      </c>
      <c r="CP58" s="2"/>
      <c r="CQ58" s="34">
        <f t="shared" si="120"/>
        <v>0</v>
      </c>
      <c r="CR58" s="34">
        <f t="shared" si="121"/>
        <v>0</v>
      </c>
      <c r="CS58" s="34">
        <f t="shared" si="106"/>
        <v>0</v>
      </c>
      <c r="CT58" s="34">
        <f t="shared" si="107"/>
        <v>0</v>
      </c>
      <c r="CU58" s="34">
        <f t="shared" si="108"/>
        <v>0</v>
      </c>
      <c r="CV58" s="34">
        <f t="shared" si="109"/>
        <v>0</v>
      </c>
      <c r="CW58" s="34">
        <f t="shared" si="110"/>
        <v>0</v>
      </c>
      <c r="CX58" s="34">
        <f t="shared" si="111"/>
        <v>0</v>
      </c>
      <c r="CY58" s="34">
        <f t="shared" si="112"/>
        <v>0</v>
      </c>
      <c r="CZ58" s="34">
        <f t="shared" si="113"/>
        <v>1140.3000000000002</v>
      </c>
      <c r="DA58" s="34">
        <f t="shared" si="114"/>
        <v>1008.8000000000002</v>
      </c>
      <c r="DC58" s="6">
        <f t="shared" si="115"/>
        <v>1140.3000000000002</v>
      </c>
      <c r="DD58" s="6">
        <f t="shared" si="116"/>
        <v>1008.8000000000002</v>
      </c>
      <c r="DE58" s="6">
        <f t="shared" si="117"/>
        <v>0</v>
      </c>
      <c r="DF58" s="6">
        <f t="shared" si="118"/>
        <v>0</v>
      </c>
      <c r="DG58" s="6">
        <f t="shared" si="119"/>
        <v>0</v>
      </c>
    </row>
    <row r="59" spans="1:111" ht="11.25" customHeight="1" x14ac:dyDescent="0.2">
      <c r="A59" s="20" t="s">
        <v>130</v>
      </c>
      <c r="B59" s="109">
        <v>1959</v>
      </c>
      <c r="C59" s="22" t="s">
        <v>69</v>
      </c>
      <c r="D59" s="10"/>
      <c r="E59" s="7">
        <f t="shared" si="83"/>
        <v>0</v>
      </c>
      <c r="F59" s="3"/>
      <c r="G59" s="3"/>
      <c r="H59" s="3"/>
      <c r="I59" s="3"/>
      <c r="J59" s="3"/>
      <c r="K59" s="11">
        <f t="shared" si="84"/>
        <v>0</v>
      </c>
      <c r="L59" s="10">
        <v>422</v>
      </c>
      <c r="M59" s="7">
        <f t="shared" si="85"/>
        <v>886.2</v>
      </c>
      <c r="N59" s="3"/>
      <c r="O59" s="3"/>
      <c r="P59" s="3"/>
      <c r="Q59" s="3">
        <v>250</v>
      </c>
      <c r="R59" s="3"/>
      <c r="S59" s="11">
        <f t="shared" si="86"/>
        <v>1136.2</v>
      </c>
      <c r="T59" s="2"/>
      <c r="U59" s="7">
        <f t="shared" si="87"/>
        <v>0</v>
      </c>
      <c r="V59" s="3"/>
      <c r="W59" s="3"/>
      <c r="X59" s="3"/>
      <c r="Y59" s="3"/>
      <c r="Z59" s="5"/>
      <c r="AA59" s="11">
        <f t="shared" si="88"/>
        <v>0</v>
      </c>
      <c r="AB59" s="2"/>
      <c r="AC59" s="7">
        <f t="shared" si="89"/>
        <v>0</v>
      </c>
      <c r="AD59" s="3"/>
      <c r="AE59" s="3"/>
      <c r="AF59" s="3"/>
      <c r="AG59" s="3"/>
      <c r="AH59" s="5"/>
      <c r="AI59" s="11">
        <f t="shared" si="90"/>
        <v>0</v>
      </c>
      <c r="AJ59" s="2"/>
      <c r="AK59" s="7">
        <f t="shared" si="91"/>
        <v>0</v>
      </c>
      <c r="AL59" s="3"/>
      <c r="AM59" s="3"/>
      <c r="AN59" s="3"/>
      <c r="AO59" s="3"/>
      <c r="AP59" s="5"/>
      <c r="AQ59" s="11">
        <f t="shared" si="92"/>
        <v>0</v>
      </c>
      <c r="AR59" s="10"/>
      <c r="AS59" s="7">
        <f t="shared" si="93"/>
        <v>0</v>
      </c>
      <c r="AT59" s="3"/>
      <c r="AU59" s="3"/>
      <c r="AV59" s="3"/>
      <c r="AW59" s="3"/>
      <c r="AX59" s="3"/>
      <c r="AY59" s="11">
        <f t="shared" si="94"/>
        <v>0</v>
      </c>
      <c r="AZ59" s="10"/>
      <c r="BA59" s="7">
        <f t="shared" si="95"/>
        <v>0</v>
      </c>
      <c r="BB59" s="3"/>
      <c r="BC59" s="3"/>
      <c r="BD59" s="3"/>
      <c r="BE59" s="3"/>
      <c r="BF59" s="3"/>
      <c r="BG59" s="11">
        <f t="shared" si="96"/>
        <v>0</v>
      </c>
      <c r="BH59" s="10"/>
      <c r="BI59" s="7">
        <f t="shared" si="97"/>
        <v>0</v>
      </c>
      <c r="BJ59" s="3"/>
      <c r="BK59" s="3"/>
      <c r="BL59" s="3"/>
      <c r="BM59" s="3"/>
      <c r="BN59" s="3"/>
      <c r="BO59" s="11">
        <f t="shared" si="98"/>
        <v>0</v>
      </c>
      <c r="BP59" s="10"/>
      <c r="BQ59" s="7">
        <f t="shared" si="99"/>
        <v>0</v>
      </c>
      <c r="BR59" s="3"/>
      <c r="BS59" s="3"/>
      <c r="BT59" s="3"/>
      <c r="BU59" s="3"/>
      <c r="BV59" s="3"/>
      <c r="BW59" s="11">
        <f t="shared" si="100"/>
        <v>0</v>
      </c>
      <c r="BX59" s="2">
        <v>376</v>
      </c>
      <c r="BY59" s="7">
        <f t="shared" si="101"/>
        <v>789.6</v>
      </c>
      <c r="BZ59" s="3"/>
      <c r="CA59" s="3"/>
      <c r="CB59" s="3"/>
      <c r="CC59" s="3">
        <v>210</v>
      </c>
      <c r="CD59" s="5"/>
      <c r="CE59" s="11">
        <f t="shared" si="102"/>
        <v>999.59999999999991</v>
      </c>
      <c r="CF59" s="10"/>
      <c r="CG59" s="7">
        <f t="shared" si="103"/>
        <v>0</v>
      </c>
      <c r="CH59" s="3"/>
      <c r="CI59" s="3"/>
      <c r="CJ59" s="3"/>
      <c r="CK59" s="3"/>
      <c r="CL59" s="3"/>
      <c r="CM59" s="11">
        <f t="shared" si="104"/>
        <v>0</v>
      </c>
      <c r="CN59" s="62">
        <f t="shared" si="105"/>
        <v>427.16</v>
      </c>
      <c r="CO59" s="79">
        <v>31</v>
      </c>
      <c r="CP59" s="2"/>
      <c r="CQ59" s="34">
        <f t="shared" si="120"/>
        <v>0</v>
      </c>
      <c r="CR59" s="34">
        <f t="shared" si="121"/>
        <v>1136.2</v>
      </c>
      <c r="CS59" s="34">
        <f t="shared" si="106"/>
        <v>0</v>
      </c>
      <c r="CT59" s="34">
        <f t="shared" si="107"/>
        <v>0</v>
      </c>
      <c r="CU59" s="34">
        <f t="shared" si="108"/>
        <v>0</v>
      </c>
      <c r="CV59" s="34">
        <f t="shared" si="109"/>
        <v>0</v>
      </c>
      <c r="CW59" s="34">
        <f t="shared" si="110"/>
        <v>0</v>
      </c>
      <c r="CX59" s="34">
        <f t="shared" si="111"/>
        <v>0</v>
      </c>
      <c r="CY59" s="34">
        <f t="shared" si="112"/>
        <v>0</v>
      </c>
      <c r="CZ59" s="34">
        <f t="shared" si="113"/>
        <v>999.59999999999991</v>
      </c>
      <c r="DA59" s="34">
        <f t="shared" si="114"/>
        <v>0</v>
      </c>
      <c r="DC59" s="6">
        <f t="shared" si="115"/>
        <v>1136.2</v>
      </c>
      <c r="DD59" s="6">
        <f t="shared" si="116"/>
        <v>999.59999999999991</v>
      </c>
      <c r="DE59" s="6">
        <f t="shared" si="117"/>
        <v>0</v>
      </c>
      <c r="DF59" s="6">
        <f t="shared" si="118"/>
        <v>0</v>
      </c>
      <c r="DG59" s="6">
        <f t="shared" si="119"/>
        <v>0</v>
      </c>
    </row>
    <row r="60" spans="1:111" ht="11.25" customHeight="1" x14ac:dyDescent="0.2">
      <c r="A60" s="20" t="s">
        <v>205</v>
      </c>
      <c r="B60" s="109">
        <v>2002</v>
      </c>
      <c r="C60" s="23" t="s">
        <v>129</v>
      </c>
      <c r="D60" s="10"/>
      <c r="E60" s="7">
        <f t="shared" si="83"/>
        <v>0</v>
      </c>
      <c r="F60" s="3"/>
      <c r="G60" s="3"/>
      <c r="H60" s="3"/>
      <c r="I60" s="3"/>
      <c r="J60" s="3"/>
      <c r="K60" s="11">
        <f t="shared" si="84"/>
        <v>0</v>
      </c>
      <c r="L60" s="10"/>
      <c r="M60" s="7">
        <f t="shared" si="85"/>
        <v>0</v>
      </c>
      <c r="N60" s="3"/>
      <c r="O60" s="3"/>
      <c r="P60" s="3"/>
      <c r="Q60" s="3"/>
      <c r="R60" s="3"/>
      <c r="S60" s="11">
        <f t="shared" si="86"/>
        <v>0</v>
      </c>
      <c r="T60" s="2"/>
      <c r="U60" s="7">
        <f t="shared" si="87"/>
        <v>0</v>
      </c>
      <c r="V60" s="3"/>
      <c r="W60" s="3"/>
      <c r="X60" s="3"/>
      <c r="Y60" s="3"/>
      <c r="Z60" s="5"/>
      <c r="AA60" s="11">
        <f t="shared" si="88"/>
        <v>0</v>
      </c>
      <c r="AB60" s="2"/>
      <c r="AC60" s="7">
        <f t="shared" si="89"/>
        <v>0</v>
      </c>
      <c r="AD60" s="3"/>
      <c r="AE60" s="3"/>
      <c r="AF60" s="3"/>
      <c r="AG60" s="3"/>
      <c r="AH60" s="5"/>
      <c r="AI60" s="11">
        <f t="shared" si="90"/>
        <v>0</v>
      </c>
      <c r="AJ60" s="2"/>
      <c r="AK60" s="7">
        <f t="shared" si="91"/>
        <v>0</v>
      </c>
      <c r="AL60" s="3"/>
      <c r="AM60" s="3"/>
      <c r="AN60" s="3"/>
      <c r="AO60" s="3"/>
      <c r="AP60" s="5"/>
      <c r="AQ60" s="11">
        <f t="shared" si="92"/>
        <v>0</v>
      </c>
      <c r="AR60" s="10"/>
      <c r="AS60" s="7">
        <f t="shared" si="93"/>
        <v>0</v>
      </c>
      <c r="AT60" s="3"/>
      <c r="AU60" s="3"/>
      <c r="AV60" s="3"/>
      <c r="AW60" s="3"/>
      <c r="AX60" s="3"/>
      <c r="AY60" s="11">
        <f t="shared" si="94"/>
        <v>0</v>
      </c>
      <c r="AZ60" s="10"/>
      <c r="BA60" s="7">
        <f t="shared" si="95"/>
        <v>0</v>
      </c>
      <c r="BB60" s="3"/>
      <c r="BC60" s="3"/>
      <c r="BD60" s="3"/>
      <c r="BE60" s="3"/>
      <c r="BF60" s="3"/>
      <c r="BG60" s="11">
        <f t="shared" si="96"/>
        <v>0</v>
      </c>
      <c r="BH60" s="10"/>
      <c r="BI60" s="7">
        <f t="shared" si="97"/>
        <v>0</v>
      </c>
      <c r="BJ60" s="3"/>
      <c r="BK60" s="3"/>
      <c r="BL60" s="3"/>
      <c r="BM60" s="3"/>
      <c r="BN60" s="3"/>
      <c r="BO60" s="11">
        <f t="shared" si="98"/>
        <v>0</v>
      </c>
      <c r="BP60" s="10"/>
      <c r="BQ60" s="7">
        <f t="shared" si="99"/>
        <v>0</v>
      </c>
      <c r="BR60" s="3"/>
      <c r="BS60" s="3"/>
      <c r="BT60" s="3"/>
      <c r="BU60" s="3"/>
      <c r="BV60" s="3"/>
      <c r="BW60" s="11">
        <f t="shared" si="100"/>
        <v>0</v>
      </c>
      <c r="BX60" s="2">
        <v>520</v>
      </c>
      <c r="BY60" s="7">
        <f t="shared" si="101"/>
        <v>1092</v>
      </c>
      <c r="BZ60" s="3"/>
      <c r="CA60" s="3"/>
      <c r="CB60" s="3">
        <v>30</v>
      </c>
      <c r="CC60" s="3">
        <v>210</v>
      </c>
      <c r="CD60" s="5"/>
      <c r="CE60" s="11">
        <f t="shared" si="102"/>
        <v>1332</v>
      </c>
      <c r="CF60" s="10"/>
      <c r="CG60" s="7">
        <f t="shared" si="103"/>
        <v>0</v>
      </c>
      <c r="CH60" s="3"/>
      <c r="CI60" s="3"/>
      <c r="CJ60" s="3"/>
      <c r="CK60" s="3"/>
      <c r="CL60" s="3"/>
      <c r="CM60" s="11">
        <f t="shared" si="104"/>
        <v>0</v>
      </c>
      <c r="CN60" s="62">
        <f t="shared" si="105"/>
        <v>266.39999999999998</v>
      </c>
      <c r="CO60" s="79">
        <v>32</v>
      </c>
      <c r="CP60" s="2"/>
      <c r="CQ60" s="34">
        <f t="shared" si="120"/>
        <v>0</v>
      </c>
      <c r="CR60" s="34">
        <f t="shared" si="121"/>
        <v>0</v>
      </c>
      <c r="CS60" s="34">
        <f t="shared" si="106"/>
        <v>0</v>
      </c>
      <c r="CT60" s="34">
        <f t="shared" si="107"/>
        <v>0</v>
      </c>
      <c r="CU60" s="34">
        <f t="shared" si="108"/>
        <v>0</v>
      </c>
      <c r="CV60" s="34">
        <f t="shared" si="109"/>
        <v>0</v>
      </c>
      <c r="CW60" s="34">
        <f t="shared" si="110"/>
        <v>0</v>
      </c>
      <c r="CX60" s="34">
        <f t="shared" si="111"/>
        <v>0</v>
      </c>
      <c r="CY60" s="34">
        <f t="shared" si="112"/>
        <v>0</v>
      </c>
      <c r="CZ60" s="34">
        <f t="shared" si="113"/>
        <v>1332</v>
      </c>
      <c r="DA60" s="34">
        <f t="shared" si="114"/>
        <v>0</v>
      </c>
      <c r="DC60" s="6">
        <f t="shared" si="115"/>
        <v>1332</v>
      </c>
      <c r="DD60" s="6">
        <f t="shared" si="116"/>
        <v>0</v>
      </c>
      <c r="DE60" s="6">
        <f t="shared" si="117"/>
        <v>0</v>
      </c>
      <c r="DF60" s="6">
        <f t="shared" si="118"/>
        <v>0</v>
      </c>
      <c r="DG60" s="6">
        <f t="shared" si="119"/>
        <v>0</v>
      </c>
    </row>
    <row r="61" spans="1:111" ht="11.25" customHeight="1" x14ac:dyDescent="0.2">
      <c r="A61" s="20" t="s">
        <v>206</v>
      </c>
      <c r="B61" s="109">
        <v>2002</v>
      </c>
      <c r="C61" s="23" t="s">
        <v>33</v>
      </c>
      <c r="D61" s="10"/>
      <c r="E61" s="7">
        <f t="shared" si="83"/>
        <v>0</v>
      </c>
      <c r="F61" s="3"/>
      <c r="G61" s="3"/>
      <c r="H61" s="3"/>
      <c r="I61" s="3"/>
      <c r="J61" s="3"/>
      <c r="K61" s="11">
        <f t="shared" si="84"/>
        <v>0</v>
      </c>
      <c r="L61" s="10"/>
      <c r="M61" s="7">
        <f t="shared" si="85"/>
        <v>0</v>
      </c>
      <c r="N61" s="3"/>
      <c r="O61" s="3"/>
      <c r="P61" s="3"/>
      <c r="Q61" s="3"/>
      <c r="R61" s="3"/>
      <c r="S61" s="11">
        <f t="shared" si="86"/>
        <v>0</v>
      </c>
      <c r="T61" s="2"/>
      <c r="U61" s="7">
        <f t="shared" si="87"/>
        <v>0</v>
      </c>
      <c r="V61" s="3"/>
      <c r="W61" s="3"/>
      <c r="X61" s="3"/>
      <c r="Y61" s="3"/>
      <c r="Z61" s="5"/>
      <c r="AA61" s="11">
        <f t="shared" si="88"/>
        <v>0</v>
      </c>
      <c r="AB61" s="2"/>
      <c r="AC61" s="7">
        <f t="shared" si="89"/>
        <v>0</v>
      </c>
      <c r="AD61" s="3"/>
      <c r="AE61" s="3"/>
      <c r="AF61" s="3"/>
      <c r="AG61" s="3"/>
      <c r="AH61" s="5"/>
      <c r="AI61" s="11">
        <f t="shared" si="90"/>
        <v>0</v>
      </c>
      <c r="AJ61" s="2"/>
      <c r="AK61" s="7">
        <f t="shared" si="91"/>
        <v>0</v>
      </c>
      <c r="AL61" s="3"/>
      <c r="AM61" s="3"/>
      <c r="AN61" s="3"/>
      <c r="AO61" s="3"/>
      <c r="AP61" s="5"/>
      <c r="AQ61" s="11">
        <f t="shared" si="92"/>
        <v>0</v>
      </c>
      <c r="AR61" s="10"/>
      <c r="AS61" s="7">
        <f t="shared" si="93"/>
        <v>0</v>
      </c>
      <c r="AT61" s="3"/>
      <c r="AU61" s="3"/>
      <c r="AV61" s="3"/>
      <c r="AW61" s="3"/>
      <c r="AX61" s="3"/>
      <c r="AY61" s="11">
        <f t="shared" si="94"/>
        <v>0</v>
      </c>
      <c r="AZ61" s="10"/>
      <c r="BA61" s="7">
        <f t="shared" si="95"/>
        <v>0</v>
      </c>
      <c r="BB61" s="3"/>
      <c r="BC61" s="3"/>
      <c r="BD61" s="3"/>
      <c r="BE61" s="3"/>
      <c r="BF61" s="3"/>
      <c r="BG61" s="11">
        <f t="shared" si="96"/>
        <v>0</v>
      </c>
      <c r="BH61" s="10"/>
      <c r="BI61" s="7">
        <f t="shared" si="97"/>
        <v>0</v>
      </c>
      <c r="BJ61" s="3"/>
      <c r="BK61" s="3"/>
      <c r="BL61" s="3"/>
      <c r="BM61" s="3"/>
      <c r="BN61" s="3"/>
      <c r="BO61" s="11">
        <f t="shared" si="98"/>
        <v>0</v>
      </c>
      <c r="BP61" s="10"/>
      <c r="BQ61" s="7">
        <f t="shared" si="99"/>
        <v>0</v>
      </c>
      <c r="BR61" s="3"/>
      <c r="BS61" s="3"/>
      <c r="BT61" s="3"/>
      <c r="BU61" s="3"/>
      <c r="BV61" s="3"/>
      <c r="BW61" s="11">
        <f t="shared" si="100"/>
        <v>0</v>
      </c>
      <c r="BX61" s="2">
        <v>517</v>
      </c>
      <c r="BY61" s="7">
        <f t="shared" si="101"/>
        <v>1085.7</v>
      </c>
      <c r="BZ61" s="3"/>
      <c r="CA61" s="3"/>
      <c r="CB61" s="3"/>
      <c r="CC61" s="3">
        <v>210</v>
      </c>
      <c r="CD61" s="5"/>
      <c r="CE61" s="11">
        <f t="shared" si="102"/>
        <v>1295.7</v>
      </c>
      <c r="CF61" s="10"/>
      <c r="CG61" s="7">
        <f t="shared" si="103"/>
        <v>0</v>
      </c>
      <c r="CH61" s="3"/>
      <c r="CI61" s="3"/>
      <c r="CJ61" s="3"/>
      <c r="CK61" s="3"/>
      <c r="CL61" s="3"/>
      <c r="CM61" s="11">
        <f t="shared" si="104"/>
        <v>0</v>
      </c>
      <c r="CN61" s="62">
        <f t="shared" si="105"/>
        <v>259.14</v>
      </c>
      <c r="CO61" s="79">
        <v>33</v>
      </c>
      <c r="CP61" s="2"/>
      <c r="CQ61" s="34">
        <f t="shared" ref="CQ61" si="122">K61</f>
        <v>0</v>
      </c>
      <c r="CR61" s="34">
        <f t="shared" ref="CR61" si="123">S61</f>
        <v>0</v>
      </c>
      <c r="CS61" s="34">
        <f t="shared" ref="CS61" si="124">AA61</f>
        <v>0</v>
      </c>
      <c r="CT61" s="34">
        <f t="shared" ref="CT61" si="125">AI61</f>
        <v>0</v>
      </c>
      <c r="CU61" s="34">
        <f t="shared" ref="CU61" si="126">AQ61</f>
        <v>0</v>
      </c>
      <c r="CV61" s="34">
        <f t="shared" ref="CV61" si="127">AY61</f>
        <v>0</v>
      </c>
      <c r="CW61" s="34">
        <f t="shared" ref="CW61" si="128">BG61</f>
        <v>0</v>
      </c>
      <c r="CX61" s="34">
        <f t="shared" ref="CX61" si="129">BO61</f>
        <v>0</v>
      </c>
      <c r="CY61" s="34">
        <f t="shared" ref="CY61" si="130">BW61</f>
        <v>0</v>
      </c>
      <c r="CZ61" s="34">
        <f t="shared" ref="CZ61" si="131">CE61</f>
        <v>1295.7</v>
      </c>
      <c r="DA61" s="34">
        <f t="shared" ref="DA61" si="132">CM61</f>
        <v>0</v>
      </c>
      <c r="DC61" s="6">
        <f t="shared" si="115"/>
        <v>1295.7</v>
      </c>
      <c r="DD61" s="6">
        <f t="shared" si="116"/>
        <v>0</v>
      </c>
      <c r="DE61" s="6">
        <f t="shared" si="117"/>
        <v>0</v>
      </c>
      <c r="DF61" s="6">
        <f t="shared" si="118"/>
        <v>0</v>
      </c>
      <c r="DG61" s="6">
        <f t="shared" si="119"/>
        <v>0</v>
      </c>
    </row>
    <row r="62" spans="1:111" ht="11.25" customHeight="1" x14ac:dyDescent="0.2">
      <c r="A62" s="20" t="s">
        <v>60</v>
      </c>
      <c r="B62" s="109">
        <v>1996</v>
      </c>
      <c r="C62" s="23" t="s">
        <v>33</v>
      </c>
      <c r="D62" s="10"/>
      <c r="E62" s="7">
        <f t="shared" si="83"/>
        <v>0</v>
      </c>
      <c r="F62" s="3"/>
      <c r="G62" s="3"/>
      <c r="H62" s="3"/>
      <c r="I62" s="3"/>
      <c r="J62" s="3"/>
      <c r="K62" s="11">
        <f t="shared" si="84"/>
        <v>0</v>
      </c>
      <c r="L62" s="10"/>
      <c r="M62" s="7">
        <f t="shared" si="85"/>
        <v>0</v>
      </c>
      <c r="N62" s="3"/>
      <c r="O62" s="3"/>
      <c r="P62" s="3"/>
      <c r="Q62" s="3"/>
      <c r="R62" s="3"/>
      <c r="S62" s="11">
        <f t="shared" si="86"/>
        <v>0</v>
      </c>
      <c r="T62" s="2"/>
      <c r="U62" s="7">
        <f t="shared" si="87"/>
        <v>0</v>
      </c>
      <c r="V62" s="3"/>
      <c r="W62" s="3"/>
      <c r="X62" s="3"/>
      <c r="Y62" s="3"/>
      <c r="Z62" s="5"/>
      <c r="AA62" s="11">
        <f t="shared" si="88"/>
        <v>0</v>
      </c>
      <c r="AB62" s="2"/>
      <c r="AC62" s="7">
        <f t="shared" si="89"/>
        <v>0</v>
      </c>
      <c r="AD62" s="3"/>
      <c r="AE62" s="3"/>
      <c r="AF62" s="3"/>
      <c r="AG62" s="3"/>
      <c r="AH62" s="5"/>
      <c r="AI62" s="11">
        <f t="shared" si="90"/>
        <v>0</v>
      </c>
      <c r="AJ62" s="2">
        <v>579</v>
      </c>
      <c r="AK62" s="7">
        <f t="shared" si="91"/>
        <v>1146.42</v>
      </c>
      <c r="AL62" s="3"/>
      <c r="AM62" s="3"/>
      <c r="AN62" s="3"/>
      <c r="AO62" s="3">
        <v>130</v>
      </c>
      <c r="AP62" s="5"/>
      <c r="AQ62" s="11">
        <f t="shared" si="92"/>
        <v>1276.42</v>
      </c>
      <c r="AR62" s="10"/>
      <c r="AS62" s="7">
        <f t="shared" si="93"/>
        <v>0</v>
      </c>
      <c r="AT62" s="3"/>
      <c r="AU62" s="3"/>
      <c r="AV62" s="3"/>
      <c r="AW62" s="3"/>
      <c r="AX62" s="3"/>
      <c r="AY62" s="11">
        <f t="shared" si="94"/>
        <v>0</v>
      </c>
      <c r="AZ62" s="10"/>
      <c r="BA62" s="7">
        <f t="shared" si="95"/>
        <v>0</v>
      </c>
      <c r="BB62" s="3"/>
      <c r="BC62" s="3"/>
      <c r="BD62" s="3"/>
      <c r="BE62" s="3"/>
      <c r="BF62" s="3"/>
      <c r="BG62" s="11">
        <f t="shared" si="96"/>
        <v>0</v>
      </c>
      <c r="BH62" s="10"/>
      <c r="BI62" s="7">
        <f t="shared" si="97"/>
        <v>0</v>
      </c>
      <c r="BJ62" s="3"/>
      <c r="BK62" s="3"/>
      <c r="BL62" s="3"/>
      <c r="BM62" s="3"/>
      <c r="BN62" s="3"/>
      <c r="BO62" s="11">
        <f t="shared" si="98"/>
        <v>0</v>
      </c>
      <c r="BP62" s="10"/>
      <c r="BQ62" s="7">
        <f t="shared" si="99"/>
        <v>0</v>
      </c>
      <c r="BR62" s="3"/>
      <c r="BS62" s="3"/>
      <c r="BT62" s="3"/>
      <c r="BU62" s="3"/>
      <c r="BV62" s="3"/>
      <c r="BW62" s="11">
        <f t="shared" si="100"/>
        <v>0</v>
      </c>
      <c r="BX62" s="2"/>
      <c r="BY62" s="7">
        <f t="shared" si="101"/>
        <v>0</v>
      </c>
      <c r="BZ62" s="3"/>
      <c r="CA62" s="3"/>
      <c r="CB62" s="3"/>
      <c r="CC62" s="3"/>
      <c r="CD62" s="5"/>
      <c r="CE62" s="11">
        <f t="shared" si="102"/>
        <v>0</v>
      </c>
      <c r="CF62" s="10"/>
      <c r="CG62" s="7">
        <f t="shared" si="103"/>
        <v>0</v>
      </c>
      <c r="CH62" s="3"/>
      <c r="CI62" s="3"/>
      <c r="CJ62" s="3"/>
      <c r="CK62" s="3"/>
      <c r="CL62" s="3"/>
      <c r="CM62" s="11">
        <f t="shared" si="104"/>
        <v>0</v>
      </c>
      <c r="CN62" s="62">
        <f t="shared" si="105"/>
        <v>255.28400000000002</v>
      </c>
      <c r="CO62" s="79">
        <v>34</v>
      </c>
      <c r="CP62" s="2"/>
      <c r="CQ62" s="34">
        <f t="shared" ref="CQ62" si="133">K62</f>
        <v>0</v>
      </c>
      <c r="CR62" s="34">
        <f t="shared" ref="CR62" si="134">S62</f>
        <v>0</v>
      </c>
      <c r="CS62" s="34">
        <f t="shared" ref="CS62" si="135">AA62</f>
        <v>0</v>
      </c>
      <c r="CT62" s="34">
        <f t="shared" ref="CT62" si="136">AI62</f>
        <v>0</v>
      </c>
      <c r="CU62" s="34">
        <f t="shared" ref="CU62" si="137">AQ62</f>
        <v>1276.42</v>
      </c>
      <c r="CV62" s="34">
        <f t="shared" ref="CV62" si="138">AY62</f>
        <v>0</v>
      </c>
      <c r="CW62" s="34">
        <f t="shared" ref="CW62" si="139">BG62</f>
        <v>0</v>
      </c>
      <c r="CX62" s="34">
        <f t="shared" ref="CX62" si="140">BO62</f>
        <v>0</v>
      </c>
      <c r="CY62" s="34">
        <f t="shared" ref="CY62" si="141">BW62</f>
        <v>0</v>
      </c>
      <c r="CZ62" s="34">
        <f t="shared" ref="CZ62" si="142">CE62</f>
        <v>0</v>
      </c>
      <c r="DA62" s="34">
        <f t="shared" ref="DA62" si="143">CM62</f>
        <v>0</v>
      </c>
      <c r="DC62" s="6">
        <f t="shared" si="115"/>
        <v>1276.42</v>
      </c>
      <c r="DD62" s="6">
        <f t="shared" si="116"/>
        <v>0</v>
      </c>
      <c r="DE62" s="6">
        <f t="shared" si="117"/>
        <v>0</v>
      </c>
      <c r="DF62" s="6">
        <f t="shared" si="118"/>
        <v>0</v>
      </c>
      <c r="DG62" s="6">
        <f t="shared" si="119"/>
        <v>0</v>
      </c>
    </row>
    <row r="63" spans="1:111" ht="11.25" customHeight="1" x14ac:dyDescent="0.2">
      <c r="A63" s="20" t="s">
        <v>166</v>
      </c>
      <c r="B63" s="109">
        <v>2002</v>
      </c>
      <c r="C63" s="22" t="s">
        <v>142</v>
      </c>
      <c r="D63" s="10"/>
      <c r="E63" s="7">
        <f t="shared" si="83"/>
        <v>0</v>
      </c>
      <c r="F63" s="3"/>
      <c r="G63" s="3"/>
      <c r="H63" s="3"/>
      <c r="I63" s="3"/>
      <c r="J63" s="3"/>
      <c r="K63" s="11">
        <f t="shared" si="84"/>
        <v>0</v>
      </c>
      <c r="L63" s="10">
        <v>481</v>
      </c>
      <c r="M63" s="7">
        <f t="shared" si="85"/>
        <v>1010.1</v>
      </c>
      <c r="N63" s="3"/>
      <c r="O63" s="3"/>
      <c r="P63" s="3"/>
      <c r="Q63" s="3">
        <v>250</v>
      </c>
      <c r="R63" s="3"/>
      <c r="S63" s="11">
        <f t="shared" si="86"/>
        <v>1260.0999999999999</v>
      </c>
      <c r="T63" s="2"/>
      <c r="U63" s="7">
        <f t="shared" si="87"/>
        <v>0</v>
      </c>
      <c r="V63" s="3"/>
      <c r="W63" s="3"/>
      <c r="X63" s="3"/>
      <c r="Y63" s="3"/>
      <c r="Z63" s="5"/>
      <c r="AA63" s="11">
        <f t="shared" si="88"/>
        <v>0</v>
      </c>
      <c r="AB63" s="2"/>
      <c r="AC63" s="7">
        <f t="shared" si="89"/>
        <v>0</v>
      </c>
      <c r="AD63" s="3"/>
      <c r="AE63" s="3"/>
      <c r="AF63" s="3"/>
      <c r="AG63" s="3"/>
      <c r="AH63" s="5"/>
      <c r="AI63" s="11">
        <f t="shared" si="90"/>
        <v>0</v>
      </c>
      <c r="AJ63" s="2"/>
      <c r="AK63" s="7">
        <f t="shared" si="91"/>
        <v>0</v>
      </c>
      <c r="AL63" s="3"/>
      <c r="AM63" s="3"/>
      <c r="AN63" s="3"/>
      <c r="AO63" s="3"/>
      <c r="AP63" s="5"/>
      <c r="AQ63" s="11">
        <f t="shared" si="92"/>
        <v>0</v>
      </c>
      <c r="AR63" s="10"/>
      <c r="AS63" s="7">
        <f t="shared" si="93"/>
        <v>0</v>
      </c>
      <c r="AT63" s="3"/>
      <c r="AU63" s="3"/>
      <c r="AV63" s="3"/>
      <c r="AW63" s="3"/>
      <c r="AX63" s="3"/>
      <c r="AY63" s="11">
        <f t="shared" si="94"/>
        <v>0</v>
      </c>
      <c r="AZ63" s="10"/>
      <c r="BA63" s="7">
        <f t="shared" si="95"/>
        <v>0</v>
      </c>
      <c r="BB63" s="3"/>
      <c r="BC63" s="3"/>
      <c r="BD63" s="3"/>
      <c r="BE63" s="3"/>
      <c r="BF63" s="3"/>
      <c r="BG63" s="11">
        <f t="shared" si="96"/>
        <v>0</v>
      </c>
      <c r="BH63" s="10"/>
      <c r="BI63" s="7">
        <f t="shared" si="97"/>
        <v>0</v>
      </c>
      <c r="BJ63" s="3"/>
      <c r="BK63" s="3"/>
      <c r="BL63" s="3"/>
      <c r="BM63" s="3"/>
      <c r="BN63" s="3"/>
      <c r="BO63" s="11">
        <f t="shared" si="98"/>
        <v>0</v>
      </c>
      <c r="BP63" s="10"/>
      <c r="BQ63" s="7">
        <f t="shared" si="99"/>
        <v>0</v>
      </c>
      <c r="BR63" s="3"/>
      <c r="BS63" s="3"/>
      <c r="BT63" s="3"/>
      <c r="BU63" s="3"/>
      <c r="BV63" s="3"/>
      <c r="BW63" s="11">
        <f t="shared" si="100"/>
        <v>0</v>
      </c>
      <c r="BX63" s="2"/>
      <c r="BY63" s="7">
        <f t="shared" si="101"/>
        <v>0</v>
      </c>
      <c r="BZ63" s="3"/>
      <c r="CA63" s="3"/>
      <c r="CB63" s="3"/>
      <c r="CC63" s="3"/>
      <c r="CD63" s="5"/>
      <c r="CE63" s="11">
        <f t="shared" si="102"/>
        <v>0</v>
      </c>
      <c r="CF63" s="10"/>
      <c r="CG63" s="7">
        <f t="shared" si="103"/>
        <v>0</v>
      </c>
      <c r="CH63" s="3"/>
      <c r="CI63" s="3"/>
      <c r="CJ63" s="3"/>
      <c r="CK63" s="3"/>
      <c r="CL63" s="3"/>
      <c r="CM63" s="11">
        <f t="shared" si="104"/>
        <v>0</v>
      </c>
      <c r="CN63" s="62">
        <f t="shared" si="105"/>
        <v>252.01999999999998</v>
      </c>
      <c r="CO63" s="79">
        <v>35</v>
      </c>
      <c r="CP63" s="2"/>
      <c r="CQ63" s="34">
        <f t="shared" ref="CQ63" si="144">K63</f>
        <v>0</v>
      </c>
      <c r="CR63" s="34">
        <f t="shared" ref="CR63" si="145">S63</f>
        <v>1260.0999999999999</v>
      </c>
      <c r="CS63" s="34">
        <f t="shared" ref="CS63" si="146">AA63</f>
        <v>0</v>
      </c>
      <c r="CT63" s="34">
        <f t="shared" ref="CT63" si="147">AI63</f>
        <v>0</v>
      </c>
      <c r="CU63" s="34">
        <f t="shared" ref="CU63" si="148">AQ63</f>
        <v>0</v>
      </c>
      <c r="CV63" s="34">
        <f t="shared" ref="CV63" si="149">AY63</f>
        <v>0</v>
      </c>
      <c r="CW63" s="34">
        <f t="shared" ref="CW63" si="150">BG63</f>
        <v>0</v>
      </c>
      <c r="CX63" s="34">
        <f t="shared" ref="CX63" si="151">BO63</f>
        <v>0</v>
      </c>
      <c r="CY63" s="34">
        <f t="shared" ref="CY63" si="152">BW63</f>
        <v>0</v>
      </c>
      <c r="CZ63" s="34">
        <f t="shared" ref="CZ63" si="153">CE63</f>
        <v>0</v>
      </c>
      <c r="DA63" s="34">
        <f t="shared" ref="DA63" si="154">CM63</f>
        <v>0</v>
      </c>
      <c r="DC63" s="6">
        <f t="shared" si="115"/>
        <v>1260.0999999999999</v>
      </c>
      <c r="DD63" s="6">
        <f t="shared" si="116"/>
        <v>0</v>
      </c>
      <c r="DE63" s="6">
        <f t="shared" si="117"/>
        <v>0</v>
      </c>
      <c r="DF63" s="6">
        <f t="shared" si="118"/>
        <v>0</v>
      </c>
      <c r="DG63" s="6">
        <f t="shared" si="119"/>
        <v>0</v>
      </c>
    </row>
    <row r="64" spans="1:111" ht="11.25" customHeight="1" x14ac:dyDescent="0.2">
      <c r="A64" s="20" t="s">
        <v>65</v>
      </c>
      <c r="B64" s="109">
        <v>1973</v>
      </c>
      <c r="C64" s="23" t="s">
        <v>129</v>
      </c>
      <c r="D64" s="10"/>
      <c r="E64" s="7">
        <f t="shared" si="83"/>
        <v>0</v>
      </c>
      <c r="F64" s="3"/>
      <c r="G64" s="3"/>
      <c r="H64" s="3"/>
      <c r="I64" s="3"/>
      <c r="J64" s="3"/>
      <c r="K64" s="11">
        <f t="shared" si="84"/>
        <v>0</v>
      </c>
      <c r="L64" s="10">
        <v>448</v>
      </c>
      <c r="M64" s="7">
        <f t="shared" si="85"/>
        <v>940.80000000000007</v>
      </c>
      <c r="N64" s="3"/>
      <c r="O64" s="3"/>
      <c r="P64" s="3"/>
      <c r="Q64" s="3">
        <v>250</v>
      </c>
      <c r="R64" s="3"/>
      <c r="S64" s="11">
        <f t="shared" si="86"/>
        <v>1190.8000000000002</v>
      </c>
      <c r="T64" s="2"/>
      <c r="U64" s="7">
        <f t="shared" si="87"/>
        <v>0</v>
      </c>
      <c r="V64" s="3"/>
      <c r="W64" s="3"/>
      <c r="X64" s="3"/>
      <c r="Y64" s="3"/>
      <c r="Z64" s="5"/>
      <c r="AA64" s="11">
        <f t="shared" si="88"/>
        <v>0</v>
      </c>
      <c r="AB64" s="2"/>
      <c r="AC64" s="7">
        <f t="shared" si="89"/>
        <v>0</v>
      </c>
      <c r="AD64" s="3"/>
      <c r="AE64" s="3"/>
      <c r="AF64" s="3"/>
      <c r="AG64" s="3"/>
      <c r="AH64" s="5"/>
      <c r="AI64" s="11">
        <f t="shared" si="90"/>
        <v>0</v>
      </c>
      <c r="AJ64" s="2"/>
      <c r="AK64" s="7">
        <f t="shared" si="91"/>
        <v>0</v>
      </c>
      <c r="AL64" s="3"/>
      <c r="AM64" s="3"/>
      <c r="AN64" s="3"/>
      <c r="AO64" s="3"/>
      <c r="AP64" s="5"/>
      <c r="AQ64" s="11">
        <f t="shared" si="92"/>
        <v>0</v>
      </c>
      <c r="AR64" s="10"/>
      <c r="AS64" s="7">
        <f t="shared" si="93"/>
        <v>0</v>
      </c>
      <c r="AT64" s="3"/>
      <c r="AU64" s="3"/>
      <c r="AV64" s="3"/>
      <c r="AW64" s="3"/>
      <c r="AX64" s="3"/>
      <c r="AY64" s="11">
        <f t="shared" si="94"/>
        <v>0</v>
      </c>
      <c r="AZ64" s="10"/>
      <c r="BA64" s="7">
        <f t="shared" si="95"/>
        <v>0</v>
      </c>
      <c r="BB64" s="3"/>
      <c r="BC64" s="3"/>
      <c r="BD64" s="3"/>
      <c r="BE64" s="3"/>
      <c r="BF64" s="3"/>
      <c r="BG64" s="11">
        <f t="shared" si="96"/>
        <v>0</v>
      </c>
      <c r="BH64" s="10"/>
      <c r="BI64" s="7">
        <f t="shared" si="97"/>
        <v>0</v>
      </c>
      <c r="BJ64" s="3"/>
      <c r="BK64" s="3"/>
      <c r="BL64" s="3"/>
      <c r="BM64" s="3"/>
      <c r="BN64" s="3"/>
      <c r="BO64" s="11">
        <f t="shared" si="98"/>
        <v>0</v>
      </c>
      <c r="BP64" s="10"/>
      <c r="BQ64" s="7">
        <f t="shared" si="99"/>
        <v>0</v>
      </c>
      <c r="BR64" s="3"/>
      <c r="BS64" s="3"/>
      <c r="BT64" s="3"/>
      <c r="BU64" s="3"/>
      <c r="BV64" s="3"/>
      <c r="BW64" s="11">
        <f t="shared" si="100"/>
        <v>0</v>
      </c>
      <c r="BX64" s="2"/>
      <c r="BY64" s="7">
        <f t="shared" si="101"/>
        <v>0</v>
      </c>
      <c r="BZ64" s="3"/>
      <c r="CA64" s="3"/>
      <c r="CB64" s="3"/>
      <c r="CC64" s="3"/>
      <c r="CD64" s="5"/>
      <c r="CE64" s="11">
        <f t="shared" si="102"/>
        <v>0</v>
      </c>
      <c r="CF64" s="10"/>
      <c r="CG64" s="7">
        <f t="shared" si="103"/>
        <v>0</v>
      </c>
      <c r="CH64" s="3"/>
      <c r="CI64" s="3"/>
      <c r="CJ64" s="3"/>
      <c r="CK64" s="3"/>
      <c r="CL64" s="3"/>
      <c r="CM64" s="11">
        <f t="shared" si="104"/>
        <v>0</v>
      </c>
      <c r="CN64" s="62">
        <f t="shared" si="105"/>
        <v>238.16000000000003</v>
      </c>
      <c r="CO64" s="79">
        <v>36</v>
      </c>
      <c r="CP64" s="2"/>
      <c r="CQ64" s="34">
        <f t="shared" ref="CQ64" si="155">K64</f>
        <v>0</v>
      </c>
      <c r="CR64" s="34">
        <f t="shared" ref="CR64" si="156">S64</f>
        <v>1190.8000000000002</v>
      </c>
      <c r="CS64" s="34">
        <f t="shared" ref="CS64" si="157">AA64</f>
        <v>0</v>
      </c>
      <c r="CT64" s="34">
        <f t="shared" ref="CT64" si="158">AI64</f>
        <v>0</v>
      </c>
      <c r="CU64" s="34">
        <f t="shared" ref="CU64" si="159">AQ64</f>
        <v>0</v>
      </c>
      <c r="CV64" s="34">
        <f t="shared" ref="CV64" si="160">AY64</f>
        <v>0</v>
      </c>
      <c r="CW64" s="34">
        <f t="shared" ref="CW64" si="161">BG64</f>
        <v>0</v>
      </c>
      <c r="CX64" s="34">
        <f t="shared" ref="CX64" si="162">BO64</f>
        <v>0</v>
      </c>
      <c r="CY64" s="34">
        <f t="shared" ref="CY64" si="163">BW64</f>
        <v>0</v>
      </c>
      <c r="CZ64" s="34">
        <f t="shared" ref="CZ64" si="164">CE64</f>
        <v>0</v>
      </c>
      <c r="DA64" s="34">
        <f t="shared" ref="DA64" si="165">CM64</f>
        <v>0</v>
      </c>
      <c r="DC64" s="6">
        <f t="shared" si="115"/>
        <v>1190.8000000000002</v>
      </c>
      <c r="DD64" s="6">
        <f t="shared" si="116"/>
        <v>0</v>
      </c>
      <c r="DE64" s="6">
        <f t="shared" si="117"/>
        <v>0</v>
      </c>
      <c r="DF64" s="6">
        <f t="shared" si="118"/>
        <v>0</v>
      </c>
      <c r="DG64" s="6">
        <f t="shared" si="119"/>
        <v>0</v>
      </c>
    </row>
    <row r="65" spans="1:111" ht="11.25" customHeight="1" x14ac:dyDescent="0.2">
      <c r="A65" s="20" t="s">
        <v>151</v>
      </c>
      <c r="B65" s="109">
        <v>1984</v>
      </c>
      <c r="C65" s="22" t="s">
        <v>152</v>
      </c>
      <c r="D65" s="10">
        <v>482</v>
      </c>
      <c r="E65" s="7">
        <f t="shared" si="83"/>
        <v>1012.2</v>
      </c>
      <c r="F65" s="3"/>
      <c r="G65" s="3"/>
      <c r="H65" s="3"/>
      <c r="I65" s="3">
        <v>160</v>
      </c>
      <c r="J65" s="3"/>
      <c r="K65" s="11">
        <f t="shared" si="84"/>
        <v>1172.2</v>
      </c>
      <c r="L65" s="10"/>
      <c r="M65" s="7">
        <f t="shared" si="85"/>
        <v>0</v>
      </c>
      <c r="N65" s="3"/>
      <c r="O65" s="3"/>
      <c r="P65" s="3"/>
      <c r="Q65" s="3"/>
      <c r="R65" s="3"/>
      <c r="S65" s="11">
        <f t="shared" si="86"/>
        <v>0</v>
      </c>
      <c r="T65" s="2"/>
      <c r="U65" s="7">
        <f t="shared" si="87"/>
        <v>0</v>
      </c>
      <c r="V65" s="3"/>
      <c r="W65" s="3"/>
      <c r="X65" s="3"/>
      <c r="Y65" s="3"/>
      <c r="Z65" s="5"/>
      <c r="AA65" s="11">
        <f t="shared" si="88"/>
        <v>0</v>
      </c>
      <c r="AB65" s="2"/>
      <c r="AC65" s="7">
        <f t="shared" si="89"/>
        <v>0</v>
      </c>
      <c r="AD65" s="3"/>
      <c r="AE65" s="3"/>
      <c r="AF65" s="3"/>
      <c r="AG65" s="3"/>
      <c r="AH65" s="5"/>
      <c r="AI65" s="11">
        <f t="shared" si="90"/>
        <v>0</v>
      </c>
      <c r="AJ65" s="2"/>
      <c r="AK65" s="7">
        <f t="shared" si="91"/>
        <v>0</v>
      </c>
      <c r="AL65" s="3"/>
      <c r="AM65" s="3"/>
      <c r="AN65" s="3"/>
      <c r="AO65" s="3"/>
      <c r="AP65" s="5"/>
      <c r="AQ65" s="11">
        <f t="shared" si="92"/>
        <v>0</v>
      </c>
      <c r="AR65" s="10"/>
      <c r="AS65" s="7">
        <f t="shared" si="93"/>
        <v>0</v>
      </c>
      <c r="AT65" s="3"/>
      <c r="AU65" s="3"/>
      <c r="AV65" s="3"/>
      <c r="AW65" s="3"/>
      <c r="AX65" s="3"/>
      <c r="AY65" s="11">
        <f t="shared" si="94"/>
        <v>0</v>
      </c>
      <c r="AZ65" s="10"/>
      <c r="BA65" s="7">
        <f t="shared" si="95"/>
        <v>0</v>
      </c>
      <c r="BB65" s="3"/>
      <c r="BC65" s="3"/>
      <c r="BD65" s="3"/>
      <c r="BE65" s="3"/>
      <c r="BF65" s="3"/>
      <c r="BG65" s="11">
        <f t="shared" si="96"/>
        <v>0</v>
      </c>
      <c r="BH65" s="10"/>
      <c r="BI65" s="7">
        <f t="shared" si="97"/>
        <v>0</v>
      </c>
      <c r="BJ65" s="3"/>
      <c r="BK65" s="3"/>
      <c r="BL65" s="3"/>
      <c r="BM65" s="3"/>
      <c r="BN65" s="3"/>
      <c r="BO65" s="11">
        <f t="shared" si="98"/>
        <v>0</v>
      </c>
      <c r="BP65" s="10"/>
      <c r="BQ65" s="7">
        <f t="shared" si="99"/>
        <v>0</v>
      </c>
      <c r="BR65" s="3"/>
      <c r="BS65" s="3"/>
      <c r="BT65" s="3"/>
      <c r="BU65" s="3"/>
      <c r="BV65" s="3"/>
      <c r="BW65" s="11">
        <f t="shared" si="100"/>
        <v>0</v>
      </c>
      <c r="BX65" s="2"/>
      <c r="BY65" s="7">
        <f t="shared" si="101"/>
        <v>0</v>
      </c>
      <c r="BZ65" s="3"/>
      <c r="CA65" s="3"/>
      <c r="CB65" s="3"/>
      <c r="CC65" s="3"/>
      <c r="CD65" s="5"/>
      <c r="CE65" s="11">
        <f t="shared" si="102"/>
        <v>0</v>
      </c>
      <c r="CF65" s="10"/>
      <c r="CG65" s="7">
        <f t="shared" si="103"/>
        <v>0</v>
      </c>
      <c r="CH65" s="3"/>
      <c r="CI65" s="3"/>
      <c r="CJ65" s="3"/>
      <c r="CK65" s="3"/>
      <c r="CL65" s="3"/>
      <c r="CM65" s="11">
        <f t="shared" si="104"/>
        <v>0</v>
      </c>
      <c r="CN65" s="62">
        <f t="shared" si="105"/>
        <v>234.44</v>
      </c>
      <c r="CO65" s="79">
        <v>37</v>
      </c>
      <c r="CP65" s="2"/>
      <c r="CQ65" s="34">
        <f t="shared" ref="CQ65" si="166">K65</f>
        <v>1172.2</v>
      </c>
      <c r="CR65" s="34">
        <f t="shared" ref="CR65" si="167">S65</f>
        <v>0</v>
      </c>
      <c r="CS65" s="34">
        <f t="shared" ref="CS65" si="168">AA65</f>
        <v>0</v>
      </c>
      <c r="CT65" s="34">
        <f t="shared" ref="CT65" si="169">AI65</f>
        <v>0</v>
      </c>
      <c r="CU65" s="34">
        <f t="shared" ref="CU65" si="170">AQ65</f>
        <v>0</v>
      </c>
      <c r="CV65" s="34">
        <f t="shared" ref="CV65" si="171">AY65</f>
        <v>0</v>
      </c>
      <c r="CW65" s="34">
        <f t="shared" ref="CW65" si="172">BG65</f>
        <v>0</v>
      </c>
      <c r="CX65" s="34">
        <f t="shared" ref="CX65" si="173">BO65</f>
        <v>0</v>
      </c>
      <c r="CY65" s="34">
        <f t="shared" ref="CY65" si="174">BW65</f>
        <v>0</v>
      </c>
      <c r="CZ65" s="34">
        <f t="shared" ref="CZ65" si="175">CE65</f>
        <v>0</v>
      </c>
      <c r="DA65" s="34">
        <f t="shared" ref="DA65" si="176">CM65</f>
        <v>0</v>
      </c>
      <c r="DC65" s="6">
        <f t="shared" si="115"/>
        <v>1172.2</v>
      </c>
      <c r="DD65" s="6">
        <f t="shared" si="116"/>
        <v>0</v>
      </c>
      <c r="DE65" s="6">
        <f t="shared" si="117"/>
        <v>0</v>
      </c>
      <c r="DF65" s="6">
        <f t="shared" si="118"/>
        <v>0</v>
      </c>
      <c r="DG65" s="6">
        <f t="shared" si="119"/>
        <v>0</v>
      </c>
    </row>
    <row r="66" spans="1:111" ht="11.25" customHeight="1" x14ac:dyDescent="0.2">
      <c r="A66" s="20" t="s">
        <v>51</v>
      </c>
      <c r="B66" s="109">
        <v>1968</v>
      </c>
      <c r="C66" s="22" t="s">
        <v>34</v>
      </c>
      <c r="D66" s="10"/>
      <c r="E66" s="7">
        <f t="shared" si="83"/>
        <v>0</v>
      </c>
      <c r="F66" s="3"/>
      <c r="G66" s="3"/>
      <c r="H66" s="3"/>
      <c r="I66" s="3"/>
      <c r="J66" s="3"/>
      <c r="K66" s="11">
        <f t="shared" si="84"/>
        <v>0</v>
      </c>
      <c r="L66" s="10"/>
      <c r="M66" s="7">
        <f t="shared" si="85"/>
        <v>0</v>
      </c>
      <c r="N66" s="3"/>
      <c r="O66" s="3"/>
      <c r="P66" s="3"/>
      <c r="Q66" s="3"/>
      <c r="R66" s="3"/>
      <c r="S66" s="11">
        <f t="shared" si="86"/>
        <v>0</v>
      </c>
      <c r="T66" s="2"/>
      <c r="U66" s="7">
        <f t="shared" si="87"/>
        <v>0</v>
      </c>
      <c r="V66" s="3"/>
      <c r="W66" s="3"/>
      <c r="X66" s="3"/>
      <c r="Y66" s="3"/>
      <c r="Z66" s="5"/>
      <c r="AA66" s="11">
        <f t="shared" si="88"/>
        <v>0</v>
      </c>
      <c r="AB66" s="2">
        <v>502</v>
      </c>
      <c r="AC66" s="7">
        <f t="shared" si="89"/>
        <v>993.96</v>
      </c>
      <c r="AD66" s="3"/>
      <c r="AE66" s="3"/>
      <c r="AF66" s="3"/>
      <c r="AG66" s="3">
        <v>150</v>
      </c>
      <c r="AH66" s="5"/>
      <c r="AI66" s="11">
        <f t="shared" si="90"/>
        <v>1143.96</v>
      </c>
      <c r="AJ66" s="2"/>
      <c r="AK66" s="7">
        <f t="shared" si="91"/>
        <v>0</v>
      </c>
      <c r="AL66" s="3"/>
      <c r="AM66" s="3"/>
      <c r="AN66" s="3"/>
      <c r="AO66" s="3"/>
      <c r="AP66" s="5"/>
      <c r="AQ66" s="11">
        <f t="shared" si="92"/>
        <v>0</v>
      </c>
      <c r="AR66" s="10"/>
      <c r="AS66" s="7">
        <f t="shared" si="93"/>
        <v>0</v>
      </c>
      <c r="AT66" s="3"/>
      <c r="AU66" s="3"/>
      <c r="AV66" s="3"/>
      <c r="AW66" s="3"/>
      <c r="AX66" s="3"/>
      <c r="AY66" s="11">
        <f t="shared" si="94"/>
        <v>0</v>
      </c>
      <c r="AZ66" s="10"/>
      <c r="BA66" s="7">
        <f t="shared" si="95"/>
        <v>0</v>
      </c>
      <c r="BB66" s="3"/>
      <c r="BC66" s="3"/>
      <c r="BD66" s="3"/>
      <c r="BE66" s="3"/>
      <c r="BF66" s="3"/>
      <c r="BG66" s="11">
        <f t="shared" si="96"/>
        <v>0</v>
      </c>
      <c r="BH66" s="10"/>
      <c r="BI66" s="7">
        <f t="shared" si="97"/>
        <v>0</v>
      </c>
      <c r="BJ66" s="3"/>
      <c r="BK66" s="3"/>
      <c r="BL66" s="3"/>
      <c r="BM66" s="3"/>
      <c r="BN66" s="3"/>
      <c r="BO66" s="11">
        <f t="shared" si="98"/>
        <v>0</v>
      </c>
      <c r="BP66" s="10"/>
      <c r="BQ66" s="7">
        <f t="shared" si="99"/>
        <v>0</v>
      </c>
      <c r="BR66" s="3"/>
      <c r="BS66" s="3"/>
      <c r="BT66" s="3"/>
      <c r="BU66" s="3"/>
      <c r="BV66" s="3"/>
      <c r="BW66" s="11">
        <f t="shared" si="100"/>
        <v>0</v>
      </c>
      <c r="BX66" s="2"/>
      <c r="BY66" s="7">
        <f t="shared" si="101"/>
        <v>0</v>
      </c>
      <c r="BZ66" s="3"/>
      <c r="CA66" s="3"/>
      <c r="CB66" s="3"/>
      <c r="CC66" s="3"/>
      <c r="CD66" s="5"/>
      <c r="CE66" s="11">
        <f t="shared" si="102"/>
        <v>0</v>
      </c>
      <c r="CF66" s="10"/>
      <c r="CG66" s="7">
        <f t="shared" si="103"/>
        <v>0</v>
      </c>
      <c r="CH66" s="3"/>
      <c r="CI66" s="3"/>
      <c r="CJ66" s="3"/>
      <c r="CK66" s="3"/>
      <c r="CL66" s="3"/>
      <c r="CM66" s="11">
        <f t="shared" si="104"/>
        <v>0</v>
      </c>
      <c r="CN66" s="62">
        <f t="shared" si="105"/>
        <v>228.792</v>
      </c>
      <c r="CO66" s="79">
        <v>38</v>
      </c>
      <c r="CP66" s="2"/>
      <c r="CQ66" s="34">
        <f t="shared" ref="CQ66" si="177">K66</f>
        <v>0</v>
      </c>
      <c r="CR66" s="34">
        <f t="shared" ref="CR66" si="178">S66</f>
        <v>0</v>
      </c>
      <c r="CS66" s="34">
        <f t="shared" ref="CS66" si="179">AA66</f>
        <v>0</v>
      </c>
      <c r="CT66" s="34">
        <f t="shared" ref="CT66" si="180">AI66</f>
        <v>1143.96</v>
      </c>
      <c r="CU66" s="34">
        <f t="shared" ref="CU66" si="181">AQ66</f>
        <v>0</v>
      </c>
      <c r="CV66" s="34">
        <f t="shared" ref="CV66" si="182">AY66</f>
        <v>0</v>
      </c>
      <c r="CW66" s="34">
        <f t="shared" ref="CW66" si="183">BG66</f>
        <v>0</v>
      </c>
      <c r="CX66" s="34">
        <f t="shared" ref="CX66" si="184">BO66</f>
        <v>0</v>
      </c>
      <c r="CY66" s="34">
        <f t="shared" ref="CY66" si="185">BW66</f>
        <v>0</v>
      </c>
      <c r="CZ66" s="34">
        <f t="shared" ref="CZ66" si="186">CE66</f>
        <v>0</v>
      </c>
      <c r="DA66" s="34">
        <f t="shared" ref="DA66" si="187">CM66</f>
        <v>0</v>
      </c>
      <c r="DC66" s="6">
        <f t="shared" si="115"/>
        <v>1143.96</v>
      </c>
      <c r="DD66" s="6">
        <f t="shared" si="116"/>
        <v>0</v>
      </c>
      <c r="DE66" s="6">
        <f t="shared" si="117"/>
        <v>0</v>
      </c>
      <c r="DF66" s="6">
        <f t="shared" si="118"/>
        <v>0</v>
      </c>
      <c r="DG66" s="6">
        <f t="shared" si="119"/>
        <v>0</v>
      </c>
    </row>
    <row r="67" spans="1:111" x14ac:dyDescent="0.2">
      <c r="A67" s="47" t="s">
        <v>141</v>
      </c>
    </row>
    <row r="68" spans="1:111" x14ac:dyDescent="0.2">
      <c r="A68" s="46"/>
    </row>
  </sheetData>
  <sortState ref="A29:CN66">
    <sortCondition descending="1" ref="CN29:CN66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H40"/>
  <sheetViews>
    <sheetView zoomScaleNormal="100"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 x14ac:dyDescent="0.2">
      <c r="A1" s="14" t="s">
        <v>59</v>
      </c>
      <c r="B1" s="93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155</v>
      </c>
      <c r="CG1" s="9" t="s">
        <v>155</v>
      </c>
      <c r="CH1" s="9" t="s">
        <v>155</v>
      </c>
      <c r="CI1" s="9" t="s">
        <v>155</v>
      </c>
      <c r="CJ1" s="9" t="s">
        <v>155</v>
      </c>
      <c r="CK1" s="9" t="s">
        <v>155</v>
      </c>
      <c r="CL1" s="9" t="s">
        <v>155</v>
      </c>
      <c r="CM1" s="9" t="s">
        <v>155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3" customFormat="1" x14ac:dyDescent="0.2">
      <c r="A2" s="89" t="s">
        <v>16</v>
      </c>
      <c r="B2" s="89" t="s">
        <v>28</v>
      </c>
      <c r="C2" s="96" t="s">
        <v>21</v>
      </c>
      <c r="D2" s="97" t="s">
        <v>15</v>
      </c>
      <c r="E2" s="98" t="s">
        <v>11</v>
      </c>
      <c r="F2" s="89" t="s">
        <v>19</v>
      </c>
      <c r="G2" s="89" t="s">
        <v>12</v>
      </c>
      <c r="H2" s="89" t="s">
        <v>13</v>
      </c>
      <c r="I2" s="89" t="s">
        <v>1</v>
      </c>
      <c r="J2" s="89" t="s">
        <v>14</v>
      </c>
      <c r="K2" s="99" t="s">
        <v>0</v>
      </c>
      <c r="L2" s="97" t="s">
        <v>15</v>
      </c>
      <c r="M2" s="98" t="s">
        <v>11</v>
      </c>
      <c r="N2" s="89" t="s">
        <v>19</v>
      </c>
      <c r="O2" s="89" t="s">
        <v>12</v>
      </c>
      <c r="P2" s="89" t="s">
        <v>13</v>
      </c>
      <c r="Q2" s="89" t="s">
        <v>1</v>
      </c>
      <c r="R2" s="89" t="s">
        <v>14</v>
      </c>
      <c r="S2" s="99" t="s">
        <v>0</v>
      </c>
      <c r="T2" s="105" t="s">
        <v>55</v>
      </c>
      <c r="U2" s="98" t="s">
        <v>53</v>
      </c>
      <c r="V2" s="106" t="s">
        <v>19</v>
      </c>
      <c r="W2" s="106" t="s">
        <v>12</v>
      </c>
      <c r="X2" s="106" t="s">
        <v>13</v>
      </c>
      <c r="Y2" s="106" t="s">
        <v>1</v>
      </c>
      <c r="Z2" s="106" t="s">
        <v>14</v>
      </c>
      <c r="AA2" s="99" t="s">
        <v>0</v>
      </c>
      <c r="AB2" s="105" t="s">
        <v>55</v>
      </c>
      <c r="AC2" s="98" t="s">
        <v>53</v>
      </c>
      <c r="AD2" s="106" t="s">
        <v>19</v>
      </c>
      <c r="AE2" s="106" t="s">
        <v>12</v>
      </c>
      <c r="AF2" s="106" t="s">
        <v>13</v>
      </c>
      <c r="AG2" s="106" t="s">
        <v>1</v>
      </c>
      <c r="AH2" s="105" t="s">
        <v>14</v>
      </c>
      <c r="AI2" s="105" t="s">
        <v>0</v>
      </c>
      <c r="AJ2" s="97" t="s">
        <v>55</v>
      </c>
      <c r="AK2" s="98" t="s">
        <v>53</v>
      </c>
      <c r="AL2" s="89" t="s">
        <v>19</v>
      </c>
      <c r="AM2" s="89" t="s">
        <v>12</v>
      </c>
      <c r="AN2" s="89" t="s">
        <v>13</v>
      </c>
      <c r="AO2" s="89" t="s">
        <v>1</v>
      </c>
      <c r="AP2" s="101" t="s">
        <v>14</v>
      </c>
      <c r="AQ2" s="99" t="s">
        <v>0</v>
      </c>
      <c r="AR2" s="97" t="s">
        <v>55</v>
      </c>
      <c r="AS2" s="98" t="s">
        <v>56</v>
      </c>
      <c r="AT2" s="89" t="s">
        <v>19</v>
      </c>
      <c r="AU2" s="89" t="s">
        <v>12</v>
      </c>
      <c r="AV2" s="89" t="s">
        <v>13</v>
      </c>
      <c r="AW2" s="89" t="s">
        <v>1</v>
      </c>
      <c r="AX2" s="89" t="s">
        <v>14</v>
      </c>
      <c r="AY2" s="99" t="s">
        <v>0</v>
      </c>
      <c r="AZ2" s="97" t="s">
        <v>55</v>
      </c>
      <c r="BA2" s="98" t="s">
        <v>53</v>
      </c>
      <c r="BB2" s="89" t="s">
        <v>19</v>
      </c>
      <c r="BC2" s="89" t="s">
        <v>12</v>
      </c>
      <c r="BD2" s="89" t="s">
        <v>13</v>
      </c>
      <c r="BE2" s="89" t="s">
        <v>1</v>
      </c>
      <c r="BF2" s="89" t="s">
        <v>14</v>
      </c>
      <c r="BG2" s="99" t="s">
        <v>0</v>
      </c>
      <c r="BH2" s="97" t="s">
        <v>55</v>
      </c>
      <c r="BI2" s="98" t="s">
        <v>53</v>
      </c>
      <c r="BJ2" s="89" t="s">
        <v>19</v>
      </c>
      <c r="BK2" s="89" t="s">
        <v>12</v>
      </c>
      <c r="BL2" s="89" t="s">
        <v>13</v>
      </c>
      <c r="BM2" s="89" t="s">
        <v>1</v>
      </c>
      <c r="BN2" s="89" t="s">
        <v>14</v>
      </c>
      <c r="BO2" s="99" t="s">
        <v>0</v>
      </c>
      <c r="BP2" s="97" t="s">
        <v>15</v>
      </c>
      <c r="BQ2" s="98" t="s">
        <v>11</v>
      </c>
      <c r="BR2" s="89" t="s">
        <v>19</v>
      </c>
      <c r="BS2" s="89" t="s">
        <v>12</v>
      </c>
      <c r="BT2" s="89" t="s">
        <v>13</v>
      </c>
      <c r="BU2" s="89" t="s">
        <v>1</v>
      </c>
      <c r="BV2" s="89" t="s">
        <v>14</v>
      </c>
      <c r="BW2" s="99" t="s">
        <v>0</v>
      </c>
      <c r="BX2" s="97" t="s">
        <v>15</v>
      </c>
      <c r="BY2" s="98" t="s">
        <v>11</v>
      </c>
      <c r="BZ2" s="89" t="s">
        <v>19</v>
      </c>
      <c r="CA2" s="89" t="s">
        <v>12</v>
      </c>
      <c r="CB2" s="89" t="s">
        <v>13</v>
      </c>
      <c r="CC2" s="89" t="s">
        <v>1</v>
      </c>
      <c r="CD2" s="89" t="s">
        <v>14</v>
      </c>
      <c r="CE2" s="99" t="s">
        <v>0</v>
      </c>
      <c r="CF2" s="97" t="s">
        <v>15</v>
      </c>
      <c r="CG2" s="98" t="s">
        <v>11</v>
      </c>
      <c r="CH2" s="89" t="s">
        <v>19</v>
      </c>
      <c r="CI2" s="89" t="s">
        <v>12</v>
      </c>
      <c r="CJ2" s="89" t="s">
        <v>13</v>
      </c>
      <c r="CK2" s="89" t="s">
        <v>1</v>
      </c>
      <c r="CL2" s="89" t="s">
        <v>14</v>
      </c>
      <c r="CM2" s="99" t="s">
        <v>0</v>
      </c>
      <c r="CN2" s="102" t="s">
        <v>17</v>
      </c>
      <c r="CO2" s="103" t="s">
        <v>18</v>
      </c>
      <c r="CP2" s="91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 x14ac:dyDescent="0.2">
      <c r="A3" s="21" t="s">
        <v>157</v>
      </c>
      <c r="B3" s="111">
        <v>1987</v>
      </c>
      <c r="C3" s="22" t="s">
        <v>50</v>
      </c>
      <c r="D3" s="10">
        <v>536</v>
      </c>
      <c r="E3" s="7">
        <f>D3*2.1</f>
        <v>1125.6000000000001</v>
      </c>
      <c r="F3" s="3"/>
      <c r="G3" s="3"/>
      <c r="H3" s="3">
        <v>200</v>
      </c>
      <c r="I3" s="3">
        <v>30</v>
      </c>
      <c r="J3" s="3"/>
      <c r="K3" s="11">
        <f>SUM(D3:J3)-D3</f>
        <v>1355.6000000000001</v>
      </c>
      <c r="L3" s="10">
        <v>555</v>
      </c>
      <c r="M3" s="7">
        <f>L3*2.1</f>
        <v>1165.5</v>
      </c>
      <c r="N3" s="3"/>
      <c r="O3" s="3"/>
      <c r="P3" s="3">
        <v>300</v>
      </c>
      <c r="Q3" s="3">
        <v>30</v>
      </c>
      <c r="R3" s="3"/>
      <c r="S3" s="11">
        <f>SUM(L3:R3)-L3</f>
        <v>1495.5</v>
      </c>
      <c r="T3" s="19"/>
      <c r="U3" s="7">
        <f>T3*2</f>
        <v>0</v>
      </c>
      <c r="V3" s="24"/>
      <c r="W3" s="24"/>
      <c r="X3" s="24"/>
      <c r="Y3" s="24"/>
      <c r="Z3" s="24"/>
      <c r="AA3" s="11">
        <f>SUM(T3:Z3)-T3</f>
        <v>0</v>
      </c>
      <c r="AB3" s="10"/>
      <c r="AC3" s="7">
        <f>(AB3)*2</f>
        <v>0</v>
      </c>
      <c r="AD3" s="3"/>
      <c r="AE3" s="3"/>
      <c r="AF3" s="3"/>
      <c r="AG3" s="3"/>
      <c r="AH3" s="5"/>
      <c r="AI3" s="11">
        <f>SUM(AB3:AH3)-AB3</f>
        <v>0</v>
      </c>
      <c r="AJ3" s="19"/>
      <c r="AK3" s="7">
        <f>AJ3*2</f>
        <v>0</v>
      </c>
      <c r="AL3" s="24"/>
      <c r="AM3" s="24"/>
      <c r="AN3" s="24"/>
      <c r="AO3" s="24"/>
      <c r="AP3" s="24"/>
      <c r="AQ3" s="11">
        <f>SUM(AJ3:AP3)-AJ3</f>
        <v>0</v>
      </c>
      <c r="AR3" s="10">
        <v>630</v>
      </c>
      <c r="AS3" s="7">
        <f>AR3*2</f>
        <v>1260</v>
      </c>
      <c r="AT3" s="3"/>
      <c r="AU3" s="3"/>
      <c r="AV3" s="3">
        <v>700</v>
      </c>
      <c r="AW3" s="3">
        <v>30</v>
      </c>
      <c r="AX3" s="3">
        <v>200</v>
      </c>
      <c r="AY3" s="11">
        <f>SUM(AR3:AX3)-AR3</f>
        <v>2190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>
        <v>617</v>
      </c>
      <c r="BI3" s="7">
        <f>BH3*2</f>
        <v>1234</v>
      </c>
      <c r="BJ3" s="3"/>
      <c r="BK3" s="3"/>
      <c r="BL3" s="3">
        <v>10</v>
      </c>
      <c r="BM3" s="3">
        <v>140</v>
      </c>
      <c r="BN3" s="3"/>
      <c r="BO3" s="11">
        <f>SUM(BH3:BN3)-BH3</f>
        <v>1384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2">
        <f>AVERAGE(DC3:DG3)</f>
        <v>1285.02</v>
      </c>
      <c r="CO3" s="79">
        <v>1</v>
      </c>
      <c r="CP3" s="2"/>
      <c r="CQ3" s="6">
        <f>K3</f>
        <v>1355.6000000000001</v>
      </c>
      <c r="CR3" s="6">
        <f>S3</f>
        <v>1495.5</v>
      </c>
      <c r="CS3" s="6">
        <f>AA3</f>
        <v>0</v>
      </c>
      <c r="CT3" s="6">
        <f>AI3</f>
        <v>0</v>
      </c>
      <c r="CU3" s="6">
        <f>AQ3</f>
        <v>0</v>
      </c>
      <c r="CV3" s="6">
        <f>AY3</f>
        <v>2190</v>
      </c>
      <c r="CW3" s="6">
        <f>BG3</f>
        <v>0</v>
      </c>
      <c r="CX3" s="6">
        <f>BO3</f>
        <v>1384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2190</v>
      </c>
      <c r="DD3" s="6">
        <f>LARGE($CQ3:$DA3,2)</f>
        <v>1495.5</v>
      </c>
      <c r="DE3" s="6">
        <f>LARGE($CQ3:$DA3,3)</f>
        <v>1384</v>
      </c>
      <c r="DF3" s="6">
        <f>LARGE($CQ3:$DA3,4)</f>
        <v>1355.6000000000001</v>
      </c>
      <c r="DG3" s="6">
        <f>LARGE($CQ3:$DA3,5)</f>
        <v>0</v>
      </c>
    </row>
    <row r="4" spans="1:111" x14ac:dyDescent="0.2">
      <c r="A4" s="21" t="s">
        <v>175</v>
      </c>
      <c r="B4" s="111">
        <v>1984</v>
      </c>
      <c r="C4" s="22" t="s">
        <v>50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0">
        <v>474</v>
      </c>
      <c r="AC4" s="7">
        <f>(AB4)*2</f>
        <v>948</v>
      </c>
      <c r="AD4" s="3"/>
      <c r="AE4" s="3"/>
      <c r="AF4" s="3">
        <v>200</v>
      </c>
      <c r="AG4" s="3">
        <v>20</v>
      </c>
      <c r="AH4" s="5"/>
      <c r="AI4" s="11">
        <f>SUM(AB4:AH4)-AB4</f>
        <v>1168</v>
      </c>
      <c r="AJ4" s="19">
        <v>512</v>
      </c>
      <c r="AK4" s="7">
        <f>AJ4*2</f>
        <v>1024</v>
      </c>
      <c r="AL4" s="24"/>
      <c r="AM4" s="24"/>
      <c r="AN4" s="24">
        <v>40</v>
      </c>
      <c r="AO4" s="24">
        <v>70</v>
      </c>
      <c r="AP4" s="24"/>
      <c r="AQ4" s="11">
        <f>SUM(AJ4:AP4)-AJ4</f>
        <v>1134</v>
      </c>
      <c r="AR4" s="10">
        <v>511</v>
      </c>
      <c r="AS4" s="7">
        <f>AR4*2</f>
        <v>1022</v>
      </c>
      <c r="AT4" s="3"/>
      <c r="AU4" s="3"/>
      <c r="AV4" s="3">
        <v>500</v>
      </c>
      <c r="AW4" s="3">
        <v>30</v>
      </c>
      <c r="AX4" s="3"/>
      <c r="AY4" s="11">
        <f>SUM(AR4:AX4)-AR4</f>
        <v>1552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>
        <v>543</v>
      </c>
      <c r="BI4" s="7">
        <f>BH4*2</f>
        <v>1086</v>
      </c>
      <c r="BJ4" s="3"/>
      <c r="BK4" s="3"/>
      <c r="BL4" s="3"/>
      <c r="BM4" s="3">
        <v>140</v>
      </c>
      <c r="BN4" s="3"/>
      <c r="BO4" s="11">
        <f>SUM(BH4:BN4)-BH4</f>
        <v>1226</v>
      </c>
      <c r="BP4" s="10">
        <v>538</v>
      </c>
      <c r="BQ4" s="7">
        <f>BP4*2.1</f>
        <v>1129.8</v>
      </c>
      <c r="BR4" s="3"/>
      <c r="BS4" s="3"/>
      <c r="BT4" s="3">
        <v>30</v>
      </c>
      <c r="BU4" s="3">
        <v>70</v>
      </c>
      <c r="BV4" s="3"/>
      <c r="BW4" s="11">
        <f>SUM(BP4:BV4)-BP4</f>
        <v>1229.8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2">
        <f>AVERAGE(DC4:DG4)</f>
        <v>1261.96</v>
      </c>
      <c r="CO4" s="79">
        <v>2</v>
      </c>
      <c r="CP4" s="2"/>
      <c r="CQ4" s="6">
        <f t="shared" ref="CQ4" si="0">K4</f>
        <v>0</v>
      </c>
      <c r="CR4" s="6">
        <f t="shared" ref="CR4:CR37" si="1">S4</f>
        <v>0</v>
      </c>
      <c r="CS4" s="6">
        <f>AA4</f>
        <v>0</v>
      </c>
      <c r="CT4" s="6">
        <f>AI4</f>
        <v>1168</v>
      </c>
      <c r="CU4" s="6">
        <f>AQ4</f>
        <v>1134</v>
      </c>
      <c r="CV4" s="6">
        <f>AY4</f>
        <v>1552</v>
      </c>
      <c r="CW4" s="6">
        <f>BG4</f>
        <v>0</v>
      </c>
      <c r="CX4" s="6">
        <f>BO4</f>
        <v>1226</v>
      </c>
      <c r="CY4" s="6">
        <f>BW4</f>
        <v>1229.8</v>
      </c>
      <c r="CZ4" s="6">
        <f>CE4</f>
        <v>0</v>
      </c>
      <c r="DA4" s="6">
        <f>CM4</f>
        <v>0</v>
      </c>
      <c r="DC4" s="6">
        <f>LARGE($CQ4:$DA4,1)</f>
        <v>1552</v>
      </c>
      <c r="DD4" s="6">
        <f>LARGE($CQ4:$DA4,2)</f>
        <v>1229.8</v>
      </c>
      <c r="DE4" s="6">
        <f>LARGE($CQ4:$DA4,3)</f>
        <v>1226</v>
      </c>
      <c r="DF4" s="6">
        <f>LARGE($CQ4:$DA4,4)</f>
        <v>1168</v>
      </c>
      <c r="DG4" s="6">
        <f>LARGE($CQ4:$DA4,5)</f>
        <v>1134</v>
      </c>
    </row>
    <row r="5" spans="1:111" x14ac:dyDescent="0.2">
      <c r="A5" s="21" t="s">
        <v>131</v>
      </c>
      <c r="B5" s="111">
        <v>1988</v>
      </c>
      <c r="C5" s="22" t="s">
        <v>61</v>
      </c>
      <c r="D5" s="10">
        <v>574</v>
      </c>
      <c r="E5" s="7">
        <f>D5*2.1</f>
        <v>1205.4000000000001</v>
      </c>
      <c r="F5" s="3"/>
      <c r="G5" s="3"/>
      <c r="H5" s="3">
        <v>300</v>
      </c>
      <c r="I5" s="3">
        <v>30</v>
      </c>
      <c r="J5" s="3">
        <v>600</v>
      </c>
      <c r="K5" s="11">
        <f>SUM(D5:J5)-D5</f>
        <v>2135.4</v>
      </c>
      <c r="L5" s="10">
        <v>574</v>
      </c>
      <c r="M5" s="7">
        <f>L5*2.1</f>
        <v>1205.4000000000001</v>
      </c>
      <c r="N5" s="3"/>
      <c r="O5" s="3"/>
      <c r="P5" s="3">
        <v>500</v>
      </c>
      <c r="Q5" s="3">
        <v>30</v>
      </c>
      <c r="R5" s="3">
        <v>600</v>
      </c>
      <c r="S5" s="11">
        <f>SUM(L5:R5)-L5</f>
        <v>2335.4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0"/>
      <c r="AC5" s="7">
        <f>(AB5)*2</f>
        <v>0</v>
      </c>
      <c r="AD5" s="3"/>
      <c r="AE5" s="3"/>
      <c r="AF5" s="3"/>
      <c r="AG5" s="3"/>
      <c r="AH5" s="5"/>
      <c r="AI5" s="11">
        <f>SUM(AB5:AH5)-AB5</f>
        <v>0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0"/>
      <c r="AS5" s="7">
        <f>AR5*2</f>
        <v>0</v>
      </c>
      <c r="AT5" s="3"/>
      <c r="AU5" s="3"/>
      <c r="AV5" s="3"/>
      <c r="AW5" s="3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2">
        <f>AVERAGE(DC5:DG5)</f>
        <v>894.16000000000008</v>
      </c>
      <c r="CO5" s="79">
        <v>3</v>
      </c>
      <c r="CP5" s="2"/>
      <c r="CQ5" s="6">
        <f t="shared" ref="CQ5:CQ7" si="2">K5</f>
        <v>2135.4</v>
      </c>
      <c r="CR5" s="6">
        <f t="shared" ref="CR5:CR7" si="3">S5</f>
        <v>2335.4</v>
      </c>
      <c r="CS5" s="6">
        <f>AA5</f>
        <v>0</v>
      </c>
      <c r="CT5" s="6">
        <f>AI5</f>
        <v>0</v>
      </c>
      <c r="CU5" s="6">
        <f>AQ5</f>
        <v>0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0</v>
      </c>
      <c r="DC5" s="6">
        <f>LARGE($CQ5:$DA5,1)</f>
        <v>2335.4</v>
      </c>
      <c r="DD5" s="6">
        <f>LARGE($CQ5:$DA5,2)</f>
        <v>2135.4</v>
      </c>
      <c r="DE5" s="6">
        <f>LARGE($CQ5:$DA5,3)</f>
        <v>0</v>
      </c>
      <c r="DF5" s="6">
        <f>LARGE($CQ5:$DA5,4)</f>
        <v>0</v>
      </c>
      <c r="DG5" s="6">
        <f>LARGE($CQ5:$DA5,5)</f>
        <v>0</v>
      </c>
    </row>
    <row r="6" spans="1:111" x14ac:dyDescent="0.2">
      <c r="A6" s="21" t="s">
        <v>101</v>
      </c>
      <c r="B6" s="111">
        <v>1999</v>
      </c>
      <c r="C6" s="23" t="s">
        <v>50</v>
      </c>
      <c r="D6" s="10">
        <v>486</v>
      </c>
      <c r="E6" s="7">
        <f>D6*2.1</f>
        <v>1020.6</v>
      </c>
      <c r="F6" s="3"/>
      <c r="G6" s="3"/>
      <c r="H6" s="3">
        <v>100</v>
      </c>
      <c r="I6" s="3">
        <v>30</v>
      </c>
      <c r="J6" s="3"/>
      <c r="K6" s="11">
        <f>SUM(D6:J6)-D6</f>
        <v>1150.5999999999999</v>
      </c>
      <c r="L6" s="10">
        <v>474</v>
      </c>
      <c r="M6" s="7">
        <f>L6*2.1</f>
        <v>995.40000000000009</v>
      </c>
      <c r="N6" s="3"/>
      <c r="O6" s="3"/>
      <c r="P6" s="3">
        <v>200</v>
      </c>
      <c r="Q6" s="3">
        <v>30</v>
      </c>
      <c r="R6" s="3"/>
      <c r="S6" s="11">
        <f>SUM(L6:R6)-L6</f>
        <v>1225.4000000000001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0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/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0"/>
      <c r="AS6" s="7">
        <f>AR6*2</f>
        <v>0</v>
      </c>
      <c r="AT6" s="3"/>
      <c r="AU6" s="3"/>
      <c r="AV6" s="3"/>
      <c r="AW6" s="3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2">
        <f>AVERAGE(DC6:DG6)</f>
        <v>475.2</v>
      </c>
      <c r="CO6" s="79">
        <v>4</v>
      </c>
      <c r="CP6" s="2"/>
      <c r="CQ6" s="6">
        <f t="shared" ref="CQ6" si="4">K6</f>
        <v>1150.5999999999999</v>
      </c>
      <c r="CR6" s="6">
        <f t="shared" ref="CR6" si="5">S6</f>
        <v>1225.4000000000001</v>
      </c>
      <c r="CS6" s="6">
        <f>AA6</f>
        <v>0</v>
      </c>
      <c r="CT6" s="6">
        <f>AI6</f>
        <v>0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1225.4000000000001</v>
      </c>
      <c r="DD6" s="6">
        <f>LARGE($CQ6:$DA6,2)</f>
        <v>1150.5999999999999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 x14ac:dyDescent="0.2">
      <c r="A7" s="21" t="s">
        <v>209</v>
      </c>
      <c r="B7" s="111">
        <v>2000</v>
      </c>
      <c r="C7" s="22" t="s">
        <v>50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0"/>
      <c r="AS7" s="7">
        <f>AR7*2</f>
        <v>0</v>
      </c>
      <c r="AT7" s="3"/>
      <c r="AU7" s="3"/>
      <c r="AV7" s="3"/>
      <c r="AW7" s="3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>
        <v>533</v>
      </c>
      <c r="CG7" s="7">
        <f>CF7*2.1</f>
        <v>1119.3</v>
      </c>
      <c r="CH7" s="3"/>
      <c r="CI7" s="3"/>
      <c r="CJ7" s="3">
        <v>40</v>
      </c>
      <c r="CK7" s="3">
        <v>60</v>
      </c>
      <c r="CL7" s="3"/>
      <c r="CM7" s="11">
        <f>SUM(CF7:CL7)-CF7</f>
        <v>1219.3</v>
      </c>
      <c r="CN7" s="62">
        <f>AVERAGE(DC7:DG7)</f>
        <v>243.85999999999999</v>
      </c>
      <c r="CO7" s="79">
        <v>5</v>
      </c>
      <c r="CP7" s="2"/>
      <c r="CQ7" s="6">
        <f t="shared" si="2"/>
        <v>0</v>
      </c>
      <c r="CR7" s="6">
        <f t="shared" si="3"/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1219.3</v>
      </c>
      <c r="DC7" s="6">
        <f>LARGE($CQ7:$DA7,1)</f>
        <v>1219.3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 x14ac:dyDescent="0.2">
      <c r="A8" s="47" t="s">
        <v>141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 x14ac:dyDescent="0.2">
      <c r="A9" s="17" t="s">
        <v>183</v>
      </c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 x14ac:dyDescent="0.2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 x14ac:dyDescent="0.2">
      <c r="A11" s="14"/>
      <c r="B11" s="93"/>
      <c r="C11" s="14"/>
      <c r="D11" s="49" t="s">
        <v>2</v>
      </c>
      <c r="E11" s="49" t="s">
        <v>2</v>
      </c>
      <c r="F11" s="49" t="s">
        <v>2</v>
      </c>
      <c r="G11" s="49" t="s">
        <v>2</v>
      </c>
      <c r="H11" s="49" t="s">
        <v>2</v>
      </c>
      <c r="I11" s="49" t="s">
        <v>2</v>
      </c>
      <c r="J11" s="49" t="s">
        <v>2</v>
      </c>
      <c r="K11" s="49" t="s">
        <v>2</v>
      </c>
      <c r="L11" s="49" t="s">
        <v>3</v>
      </c>
      <c r="M11" s="49" t="s">
        <v>3</v>
      </c>
      <c r="N11" s="49" t="s">
        <v>3</v>
      </c>
      <c r="O11" s="49" t="s">
        <v>3</v>
      </c>
      <c r="P11" s="49" t="s">
        <v>3</v>
      </c>
      <c r="Q11" s="49" t="s">
        <v>3</v>
      </c>
      <c r="R11" s="49" t="s">
        <v>3</v>
      </c>
      <c r="S11" s="49" t="s">
        <v>3</v>
      </c>
      <c r="T11" s="49" t="s">
        <v>4</v>
      </c>
      <c r="U11" s="49" t="s">
        <v>4</v>
      </c>
      <c r="V11" s="49" t="s">
        <v>4</v>
      </c>
      <c r="W11" s="49" t="s">
        <v>4</v>
      </c>
      <c r="X11" s="49" t="s">
        <v>4</v>
      </c>
      <c r="Y11" s="49" t="s">
        <v>4</v>
      </c>
      <c r="Z11" s="49" t="s">
        <v>4</v>
      </c>
      <c r="AA11" s="49" t="s">
        <v>4</v>
      </c>
      <c r="AB11" s="49" t="s">
        <v>5</v>
      </c>
      <c r="AC11" s="49" t="s">
        <v>5</v>
      </c>
      <c r="AD11" s="49" t="s">
        <v>5</v>
      </c>
      <c r="AE11" s="49" t="s">
        <v>5</v>
      </c>
      <c r="AF11" s="49" t="s">
        <v>5</v>
      </c>
      <c r="AG11" s="49" t="s">
        <v>5</v>
      </c>
      <c r="AH11" s="49" t="s">
        <v>5</v>
      </c>
      <c r="AI11" s="49" t="s">
        <v>5</v>
      </c>
      <c r="AJ11" s="49" t="s">
        <v>6</v>
      </c>
      <c r="AK11" s="49" t="s">
        <v>6</v>
      </c>
      <c r="AL11" s="49" t="s">
        <v>6</v>
      </c>
      <c r="AM11" s="49" t="s">
        <v>6</v>
      </c>
      <c r="AN11" s="49" t="s">
        <v>6</v>
      </c>
      <c r="AO11" s="49" t="s">
        <v>6</v>
      </c>
      <c r="AP11" s="49" t="s">
        <v>6</v>
      </c>
      <c r="AQ11" s="49" t="s">
        <v>6</v>
      </c>
      <c r="AR11" s="49" t="s">
        <v>7</v>
      </c>
      <c r="AS11" s="49" t="s">
        <v>7</v>
      </c>
      <c r="AT11" s="49" t="s">
        <v>7</v>
      </c>
      <c r="AU11" s="49" t="s">
        <v>7</v>
      </c>
      <c r="AV11" s="49" t="s">
        <v>7</v>
      </c>
      <c r="AW11" s="49" t="s">
        <v>7</v>
      </c>
      <c r="AX11" s="49" t="s">
        <v>7</v>
      </c>
      <c r="AY11" s="49" t="s">
        <v>7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49" t="s">
        <v>9</v>
      </c>
      <c r="BI11" s="49" t="s">
        <v>9</v>
      </c>
      <c r="BJ11" s="49" t="s">
        <v>9</v>
      </c>
      <c r="BK11" s="49" t="s">
        <v>9</v>
      </c>
      <c r="BL11" s="49" t="s">
        <v>9</v>
      </c>
      <c r="BM11" s="49" t="s">
        <v>9</v>
      </c>
      <c r="BN11" s="49" t="s">
        <v>9</v>
      </c>
      <c r="BO11" s="49" t="s">
        <v>9</v>
      </c>
      <c r="BP11" s="49" t="s">
        <v>10</v>
      </c>
      <c r="BQ11" s="49" t="s">
        <v>10</v>
      </c>
      <c r="BR11" s="49" t="s">
        <v>10</v>
      </c>
      <c r="BS11" s="49" t="s">
        <v>10</v>
      </c>
      <c r="BT11" s="49" t="s">
        <v>10</v>
      </c>
      <c r="BU11" s="49" t="s">
        <v>10</v>
      </c>
      <c r="BV11" s="49" t="s">
        <v>10</v>
      </c>
      <c r="BW11" s="49" t="s">
        <v>10</v>
      </c>
      <c r="BX11" s="49" t="s">
        <v>23</v>
      </c>
      <c r="BY11" s="49" t="s">
        <v>23</v>
      </c>
      <c r="BZ11" s="49" t="s">
        <v>23</v>
      </c>
      <c r="CA11" s="49" t="s">
        <v>23</v>
      </c>
      <c r="CB11" s="49" t="s">
        <v>23</v>
      </c>
      <c r="CC11" s="49" t="s">
        <v>23</v>
      </c>
      <c r="CD11" s="49" t="s">
        <v>23</v>
      </c>
      <c r="CE11" s="49" t="s">
        <v>23</v>
      </c>
      <c r="CF11" s="49" t="s">
        <v>155</v>
      </c>
      <c r="CG11" s="49" t="s">
        <v>155</v>
      </c>
      <c r="CH11" s="49" t="s">
        <v>155</v>
      </c>
      <c r="CI11" s="49" t="s">
        <v>155</v>
      </c>
      <c r="CJ11" s="49" t="s">
        <v>155</v>
      </c>
      <c r="CK11" s="49" t="s">
        <v>155</v>
      </c>
      <c r="CL11" s="49" t="s">
        <v>155</v>
      </c>
      <c r="CM11" s="49" t="s">
        <v>155</v>
      </c>
      <c r="CN11" s="51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3" customFormat="1" x14ac:dyDescent="0.2">
      <c r="A12" s="89" t="s">
        <v>16</v>
      </c>
      <c r="B12" s="89" t="s">
        <v>28</v>
      </c>
      <c r="C12" s="96" t="s">
        <v>21</v>
      </c>
      <c r="D12" s="97" t="s">
        <v>15</v>
      </c>
      <c r="E12" s="98" t="s">
        <v>11</v>
      </c>
      <c r="F12" s="89" t="s">
        <v>19</v>
      </c>
      <c r="G12" s="89" t="s">
        <v>12</v>
      </c>
      <c r="H12" s="89" t="s">
        <v>13</v>
      </c>
      <c r="I12" s="89" t="s">
        <v>1</v>
      </c>
      <c r="J12" s="89" t="s">
        <v>14</v>
      </c>
      <c r="K12" s="99" t="s">
        <v>0</v>
      </c>
      <c r="L12" s="97" t="s">
        <v>15</v>
      </c>
      <c r="M12" s="98" t="s">
        <v>11</v>
      </c>
      <c r="N12" s="89" t="s">
        <v>19</v>
      </c>
      <c r="O12" s="89" t="s">
        <v>12</v>
      </c>
      <c r="P12" s="89" t="s">
        <v>13</v>
      </c>
      <c r="Q12" s="89" t="s">
        <v>1</v>
      </c>
      <c r="R12" s="89" t="s">
        <v>14</v>
      </c>
      <c r="S12" s="99" t="s">
        <v>0</v>
      </c>
      <c r="T12" s="105" t="s">
        <v>55</v>
      </c>
      <c r="U12" s="98" t="s">
        <v>53</v>
      </c>
      <c r="V12" s="106" t="s">
        <v>19</v>
      </c>
      <c r="W12" s="106" t="s">
        <v>12</v>
      </c>
      <c r="X12" s="106" t="s">
        <v>13</v>
      </c>
      <c r="Y12" s="98" t="s">
        <v>1</v>
      </c>
      <c r="Z12" s="106" t="s">
        <v>14</v>
      </c>
      <c r="AA12" s="99" t="s">
        <v>0</v>
      </c>
      <c r="AB12" s="97" t="s">
        <v>55</v>
      </c>
      <c r="AC12" s="98" t="s">
        <v>53</v>
      </c>
      <c r="AD12" s="89" t="s">
        <v>19</v>
      </c>
      <c r="AE12" s="89" t="s">
        <v>12</v>
      </c>
      <c r="AF12" s="89" t="s">
        <v>13</v>
      </c>
      <c r="AG12" s="89" t="s">
        <v>1</v>
      </c>
      <c r="AH12" s="101" t="s">
        <v>14</v>
      </c>
      <c r="AI12" s="99" t="s">
        <v>0</v>
      </c>
      <c r="AJ12" s="105" t="s">
        <v>55</v>
      </c>
      <c r="AK12" s="98" t="s">
        <v>53</v>
      </c>
      <c r="AL12" s="106" t="s">
        <v>19</v>
      </c>
      <c r="AM12" s="106" t="s">
        <v>12</v>
      </c>
      <c r="AN12" s="106" t="s">
        <v>13</v>
      </c>
      <c r="AO12" s="98" t="s">
        <v>1</v>
      </c>
      <c r="AP12" s="106" t="s">
        <v>14</v>
      </c>
      <c r="AQ12" s="99" t="s">
        <v>0</v>
      </c>
      <c r="AR12" s="97" t="s">
        <v>55</v>
      </c>
      <c r="AS12" s="98" t="s">
        <v>56</v>
      </c>
      <c r="AT12" s="89" t="s">
        <v>19</v>
      </c>
      <c r="AU12" s="89" t="s">
        <v>12</v>
      </c>
      <c r="AV12" s="89" t="s">
        <v>13</v>
      </c>
      <c r="AW12" s="89" t="s">
        <v>1</v>
      </c>
      <c r="AX12" s="89" t="s">
        <v>14</v>
      </c>
      <c r="AY12" s="99" t="s">
        <v>0</v>
      </c>
      <c r="AZ12" s="97" t="s">
        <v>55</v>
      </c>
      <c r="BA12" s="98" t="s">
        <v>53</v>
      </c>
      <c r="BB12" s="89" t="s">
        <v>19</v>
      </c>
      <c r="BC12" s="89" t="s">
        <v>12</v>
      </c>
      <c r="BD12" s="89" t="s">
        <v>13</v>
      </c>
      <c r="BE12" s="89" t="s">
        <v>1</v>
      </c>
      <c r="BF12" s="89" t="s">
        <v>14</v>
      </c>
      <c r="BG12" s="99" t="s">
        <v>0</v>
      </c>
      <c r="BH12" s="97" t="s">
        <v>55</v>
      </c>
      <c r="BI12" s="98" t="s">
        <v>53</v>
      </c>
      <c r="BJ12" s="89" t="s">
        <v>19</v>
      </c>
      <c r="BK12" s="89" t="s">
        <v>12</v>
      </c>
      <c r="BL12" s="89" t="s">
        <v>13</v>
      </c>
      <c r="BM12" s="89" t="s">
        <v>1</v>
      </c>
      <c r="BN12" s="89" t="s">
        <v>14</v>
      </c>
      <c r="BO12" s="99" t="s">
        <v>0</v>
      </c>
      <c r="BP12" s="97" t="s">
        <v>15</v>
      </c>
      <c r="BQ12" s="98" t="s">
        <v>11</v>
      </c>
      <c r="BR12" s="89" t="s">
        <v>19</v>
      </c>
      <c r="BS12" s="89" t="s">
        <v>12</v>
      </c>
      <c r="BT12" s="89" t="s">
        <v>13</v>
      </c>
      <c r="BU12" s="89" t="s">
        <v>1</v>
      </c>
      <c r="BV12" s="89" t="s">
        <v>14</v>
      </c>
      <c r="BW12" s="99" t="s">
        <v>0</v>
      </c>
      <c r="BX12" s="97" t="s">
        <v>15</v>
      </c>
      <c r="BY12" s="98" t="s">
        <v>11</v>
      </c>
      <c r="BZ12" s="89" t="s">
        <v>19</v>
      </c>
      <c r="CA12" s="89" t="s">
        <v>12</v>
      </c>
      <c r="CB12" s="89" t="s">
        <v>13</v>
      </c>
      <c r="CC12" s="89" t="s">
        <v>1</v>
      </c>
      <c r="CD12" s="89" t="s">
        <v>14</v>
      </c>
      <c r="CE12" s="99" t="s">
        <v>0</v>
      </c>
      <c r="CF12" s="97" t="s">
        <v>15</v>
      </c>
      <c r="CG12" s="98" t="s">
        <v>11</v>
      </c>
      <c r="CH12" s="89" t="s">
        <v>19</v>
      </c>
      <c r="CI12" s="89" t="s">
        <v>12</v>
      </c>
      <c r="CJ12" s="89" t="s">
        <v>13</v>
      </c>
      <c r="CK12" s="89" t="s">
        <v>1</v>
      </c>
      <c r="CL12" s="89" t="s">
        <v>14</v>
      </c>
      <c r="CM12" s="99" t="s">
        <v>0</v>
      </c>
      <c r="CN12" s="102" t="s">
        <v>17</v>
      </c>
      <c r="CO12" s="103" t="s">
        <v>18</v>
      </c>
      <c r="CP12" s="91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 x14ac:dyDescent="0.2">
      <c r="A13" s="21" t="s">
        <v>49</v>
      </c>
      <c r="B13" s="111">
        <v>1981</v>
      </c>
      <c r="C13" s="23" t="s">
        <v>50</v>
      </c>
      <c r="D13" s="10"/>
      <c r="E13" s="7">
        <f t="shared" ref="E13:E37" si="6">D13*2.1</f>
        <v>0</v>
      </c>
      <c r="F13" s="3"/>
      <c r="G13" s="3"/>
      <c r="H13" s="3"/>
      <c r="I13" s="3"/>
      <c r="J13" s="3"/>
      <c r="K13" s="11">
        <f t="shared" ref="K13:K37" si="7">SUM(D13:J13)-D13</f>
        <v>0</v>
      </c>
      <c r="L13" s="10">
        <v>565</v>
      </c>
      <c r="M13" s="7">
        <f t="shared" ref="M13:M37" si="8">L13*2.1</f>
        <v>1186.5</v>
      </c>
      <c r="N13" s="3"/>
      <c r="O13" s="3"/>
      <c r="P13" s="3">
        <v>60</v>
      </c>
      <c r="Q13" s="3">
        <v>140</v>
      </c>
      <c r="R13" s="3">
        <v>800</v>
      </c>
      <c r="S13" s="11">
        <f t="shared" ref="S13:S37" si="9">SUM(L13:R13)-L13</f>
        <v>2186.5</v>
      </c>
      <c r="T13" s="19"/>
      <c r="U13" s="7">
        <f t="shared" ref="U13:U37" si="10">T13*2</f>
        <v>0</v>
      </c>
      <c r="V13" s="24"/>
      <c r="W13" s="24"/>
      <c r="X13" s="24"/>
      <c r="Y13" s="7"/>
      <c r="Z13" s="24"/>
      <c r="AA13" s="11">
        <f t="shared" ref="AA13:AA37" si="11">SUM(T13:Z13)-T13</f>
        <v>0</v>
      </c>
      <c r="AB13" s="10"/>
      <c r="AC13" s="7">
        <f t="shared" ref="AC13:AC37" si="12">(AB13)*2</f>
        <v>0</v>
      </c>
      <c r="AD13" s="3"/>
      <c r="AE13" s="3"/>
      <c r="AF13" s="3"/>
      <c r="AG13" s="3"/>
      <c r="AH13" s="5"/>
      <c r="AI13" s="11">
        <f t="shared" ref="AI13:AI37" si="13">SUM(AB13:AH13)-AB13</f>
        <v>0</v>
      </c>
      <c r="AJ13" s="19">
        <v>668</v>
      </c>
      <c r="AK13" s="7">
        <f t="shared" ref="AK13:AK37" si="14">AJ13*2</f>
        <v>1336</v>
      </c>
      <c r="AL13" s="24"/>
      <c r="AM13" s="24"/>
      <c r="AN13" s="24">
        <v>200</v>
      </c>
      <c r="AO13" s="7">
        <v>70</v>
      </c>
      <c r="AP13" s="24">
        <v>200</v>
      </c>
      <c r="AQ13" s="11">
        <f t="shared" ref="AQ13:AQ37" si="15">SUM(AJ13:AP13)-AJ13</f>
        <v>1806</v>
      </c>
      <c r="AR13" s="10"/>
      <c r="AS13" s="7">
        <f t="shared" ref="AS13:AS37" si="16">AR13*2</f>
        <v>0</v>
      </c>
      <c r="AT13" s="3"/>
      <c r="AU13" s="3"/>
      <c r="AV13" s="3"/>
      <c r="AW13" s="3"/>
      <c r="AX13" s="3"/>
      <c r="AY13" s="11">
        <f t="shared" ref="AY13:AY37" si="17">SUM(AR13:AX13)-AR13</f>
        <v>0</v>
      </c>
      <c r="AZ13" s="10"/>
      <c r="BA13" s="7">
        <f t="shared" ref="BA13:BA37" si="18">AZ13*2</f>
        <v>0</v>
      </c>
      <c r="BB13" s="3"/>
      <c r="BC13" s="3"/>
      <c r="BD13" s="3"/>
      <c r="BE13" s="3"/>
      <c r="BF13" s="3"/>
      <c r="BG13" s="11">
        <f t="shared" ref="BG13:BG37" si="19">SUM(AZ13:BF13)-AZ13</f>
        <v>0</v>
      </c>
      <c r="BH13" s="10">
        <v>675</v>
      </c>
      <c r="BI13" s="7">
        <f t="shared" ref="BI13:BI37" si="20">BH13*2</f>
        <v>1350</v>
      </c>
      <c r="BJ13" s="3"/>
      <c r="BK13" s="3"/>
      <c r="BL13" s="3">
        <v>200</v>
      </c>
      <c r="BM13" s="3">
        <v>140</v>
      </c>
      <c r="BN13" s="3">
        <v>200</v>
      </c>
      <c r="BO13" s="11">
        <f t="shared" ref="BO13:BO37" si="21">SUM(BH13:BN13)-BH13</f>
        <v>1890</v>
      </c>
      <c r="BP13" s="10">
        <v>570</v>
      </c>
      <c r="BQ13" s="7">
        <f t="shared" ref="BQ13:BQ37" si="22">BP13*2.1</f>
        <v>1197</v>
      </c>
      <c r="BR13" s="3"/>
      <c r="BS13" s="3"/>
      <c r="BT13" s="3">
        <v>300</v>
      </c>
      <c r="BU13" s="3">
        <v>70</v>
      </c>
      <c r="BV13" s="3">
        <v>200</v>
      </c>
      <c r="BW13" s="11">
        <f t="shared" ref="BW13:BW37" si="23">SUM(BP13:BV13)-BP13</f>
        <v>1767</v>
      </c>
      <c r="BX13" s="10">
        <v>569</v>
      </c>
      <c r="BY13" s="7">
        <f t="shared" ref="BY13:BY37" si="24">BX13*2.1</f>
        <v>1194.9000000000001</v>
      </c>
      <c r="BZ13" s="3"/>
      <c r="CA13" s="3"/>
      <c r="CB13" s="3">
        <v>80</v>
      </c>
      <c r="CC13" s="3">
        <v>110</v>
      </c>
      <c r="CD13" s="3">
        <v>200</v>
      </c>
      <c r="CE13" s="11">
        <f t="shared" ref="CE13:CE37" si="25">SUM(BX13:CD13)-BX13</f>
        <v>1584.9</v>
      </c>
      <c r="CF13" s="10">
        <v>569</v>
      </c>
      <c r="CG13" s="7">
        <f t="shared" ref="CG13:CG37" si="26">CF13*2.1</f>
        <v>1194.9000000000001</v>
      </c>
      <c r="CH13" s="3"/>
      <c r="CI13" s="3"/>
      <c r="CJ13" s="3">
        <v>100</v>
      </c>
      <c r="CK13" s="3">
        <v>60</v>
      </c>
      <c r="CL13" s="3">
        <v>200</v>
      </c>
      <c r="CM13" s="11">
        <f t="shared" ref="CM13:CM37" si="27">SUM(CF13:CL13)-CF13</f>
        <v>1554.9</v>
      </c>
      <c r="CN13" s="62">
        <f t="shared" ref="CN13:CN37" si="28">AVERAGE(DC13:DG13)</f>
        <v>1846.8799999999999</v>
      </c>
      <c r="CO13" s="79">
        <v>1</v>
      </c>
      <c r="CP13" s="2"/>
      <c r="CQ13" s="6">
        <f>K13</f>
        <v>0</v>
      </c>
      <c r="CR13" s="6">
        <f t="shared" si="1"/>
        <v>2186.5</v>
      </c>
      <c r="CS13" s="6">
        <f t="shared" ref="CS13:CS37" si="29">AA13</f>
        <v>0</v>
      </c>
      <c r="CT13" s="6">
        <f t="shared" ref="CT13:CT37" si="30">AI13</f>
        <v>0</v>
      </c>
      <c r="CU13" s="6">
        <f t="shared" ref="CU13:CU37" si="31">AQ13</f>
        <v>1806</v>
      </c>
      <c r="CV13" s="6">
        <f t="shared" ref="CV13:CV37" si="32">AY13</f>
        <v>0</v>
      </c>
      <c r="CW13" s="6">
        <f t="shared" ref="CW13:CW37" si="33">BG13</f>
        <v>0</v>
      </c>
      <c r="CX13" s="6">
        <f t="shared" ref="CX13:CX37" si="34">BO13</f>
        <v>1890</v>
      </c>
      <c r="CY13" s="6">
        <f t="shared" ref="CY13:CY37" si="35">BW13</f>
        <v>1767</v>
      </c>
      <c r="CZ13" s="6">
        <f t="shared" ref="CZ13:CZ37" si="36">CE13</f>
        <v>1584.9</v>
      </c>
      <c r="DA13" s="6">
        <f t="shared" ref="DA13:DA37" si="37">CM13</f>
        <v>1554.9</v>
      </c>
      <c r="DC13" s="6">
        <f t="shared" ref="DC13:DC37" si="38">LARGE($CQ13:$DA13,1)</f>
        <v>2186.5</v>
      </c>
      <c r="DD13" s="6">
        <f t="shared" ref="DD13:DD37" si="39">LARGE($CQ13:$DA13,2)</f>
        <v>1890</v>
      </c>
      <c r="DE13" s="6">
        <f t="shared" ref="DE13:DE37" si="40">LARGE($CQ13:$DA13,3)</f>
        <v>1806</v>
      </c>
      <c r="DF13" s="6">
        <f t="shared" ref="DF13:DF37" si="41">LARGE($CQ13:$DA13,4)</f>
        <v>1767</v>
      </c>
      <c r="DG13" s="6">
        <f t="shared" ref="DG13:DG37" si="42">LARGE($CQ13:$DA13,5)</f>
        <v>1584.9</v>
      </c>
    </row>
    <row r="14" spans="1:111" x14ac:dyDescent="0.2">
      <c r="A14" s="21" t="s">
        <v>151</v>
      </c>
      <c r="B14" s="111">
        <v>1984</v>
      </c>
      <c r="C14" s="23" t="s">
        <v>50</v>
      </c>
      <c r="D14" s="10"/>
      <c r="E14" s="7">
        <f t="shared" si="6"/>
        <v>0</v>
      </c>
      <c r="F14" s="3"/>
      <c r="G14" s="3"/>
      <c r="H14" s="3"/>
      <c r="I14" s="3"/>
      <c r="J14" s="3"/>
      <c r="K14" s="11">
        <f t="shared" si="7"/>
        <v>0</v>
      </c>
      <c r="L14" s="10">
        <v>541</v>
      </c>
      <c r="M14" s="7">
        <f t="shared" si="8"/>
        <v>1136.1000000000001</v>
      </c>
      <c r="N14" s="3"/>
      <c r="O14" s="3"/>
      <c r="P14" s="3">
        <v>30</v>
      </c>
      <c r="Q14" s="3">
        <v>140</v>
      </c>
      <c r="R14" s="3"/>
      <c r="S14" s="11">
        <f t="shared" si="9"/>
        <v>1306.1000000000001</v>
      </c>
      <c r="T14" s="19"/>
      <c r="U14" s="7">
        <f t="shared" si="10"/>
        <v>0</v>
      </c>
      <c r="V14" s="24"/>
      <c r="W14" s="24"/>
      <c r="X14" s="24"/>
      <c r="Y14" s="7"/>
      <c r="Z14" s="24"/>
      <c r="AA14" s="11">
        <f t="shared" si="11"/>
        <v>0</v>
      </c>
      <c r="AB14" s="10">
        <v>660</v>
      </c>
      <c r="AC14" s="7">
        <f t="shared" si="12"/>
        <v>1320</v>
      </c>
      <c r="AD14" s="3"/>
      <c r="AE14" s="3"/>
      <c r="AF14" s="3">
        <v>300</v>
      </c>
      <c r="AG14" s="3">
        <v>30</v>
      </c>
      <c r="AH14" s="5">
        <v>200</v>
      </c>
      <c r="AI14" s="11">
        <f t="shared" si="13"/>
        <v>1850</v>
      </c>
      <c r="AJ14" s="19">
        <v>659</v>
      </c>
      <c r="AK14" s="7">
        <f t="shared" si="14"/>
        <v>1318</v>
      </c>
      <c r="AL14" s="24"/>
      <c r="AM14" s="24"/>
      <c r="AN14" s="24">
        <v>300</v>
      </c>
      <c r="AO14" s="7">
        <v>70</v>
      </c>
      <c r="AP14" s="24">
        <v>200</v>
      </c>
      <c r="AQ14" s="11">
        <f t="shared" si="15"/>
        <v>1888</v>
      </c>
      <c r="AR14" s="10">
        <v>660</v>
      </c>
      <c r="AS14" s="7">
        <f t="shared" si="16"/>
        <v>1320</v>
      </c>
      <c r="AT14" s="3"/>
      <c r="AU14" s="3"/>
      <c r="AV14" s="3">
        <v>800</v>
      </c>
      <c r="AW14" s="3">
        <v>100</v>
      </c>
      <c r="AX14" s="3">
        <v>200</v>
      </c>
      <c r="AY14" s="11">
        <f t="shared" si="17"/>
        <v>2420</v>
      </c>
      <c r="AZ14" s="10"/>
      <c r="BA14" s="7">
        <f t="shared" si="18"/>
        <v>0</v>
      </c>
      <c r="BB14" s="3"/>
      <c r="BC14" s="3"/>
      <c r="BD14" s="3"/>
      <c r="BE14" s="3"/>
      <c r="BF14" s="3"/>
      <c r="BG14" s="11">
        <f t="shared" si="19"/>
        <v>0</v>
      </c>
      <c r="BH14" s="10">
        <v>638</v>
      </c>
      <c r="BI14" s="7">
        <f t="shared" si="20"/>
        <v>1276</v>
      </c>
      <c r="BJ14" s="3"/>
      <c r="BK14" s="3"/>
      <c r="BL14" s="3">
        <v>100</v>
      </c>
      <c r="BM14" s="3">
        <v>140</v>
      </c>
      <c r="BN14" s="3"/>
      <c r="BO14" s="11">
        <f t="shared" si="21"/>
        <v>1516</v>
      </c>
      <c r="BP14" s="10">
        <v>549</v>
      </c>
      <c r="BQ14" s="7">
        <f t="shared" si="22"/>
        <v>1152.9000000000001</v>
      </c>
      <c r="BR14" s="3"/>
      <c r="BS14" s="3"/>
      <c r="BT14" s="3">
        <v>40</v>
      </c>
      <c r="BU14" s="3">
        <v>70</v>
      </c>
      <c r="BV14" s="3"/>
      <c r="BW14" s="11">
        <f t="shared" si="23"/>
        <v>1262.9000000000001</v>
      </c>
      <c r="BX14" s="10">
        <v>555</v>
      </c>
      <c r="BY14" s="7">
        <f t="shared" si="24"/>
        <v>1165.5</v>
      </c>
      <c r="BZ14" s="3"/>
      <c r="CA14" s="3"/>
      <c r="CB14" s="3">
        <v>100</v>
      </c>
      <c r="CC14" s="3">
        <v>110</v>
      </c>
      <c r="CD14" s="3"/>
      <c r="CE14" s="11">
        <f t="shared" si="25"/>
        <v>1375.5</v>
      </c>
      <c r="CF14" s="10"/>
      <c r="CG14" s="7">
        <f t="shared" si="26"/>
        <v>0</v>
      </c>
      <c r="CH14" s="3"/>
      <c r="CI14" s="3"/>
      <c r="CJ14" s="3"/>
      <c r="CK14" s="3"/>
      <c r="CL14" s="3"/>
      <c r="CM14" s="11">
        <f t="shared" si="27"/>
        <v>0</v>
      </c>
      <c r="CN14" s="62">
        <f t="shared" si="28"/>
        <v>1809.9</v>
      </c>
      <c r="CO14" s="79">
        <v>2</v>
      </c>
      <c r="CP14" s="2"/>
      <c r="CQ14" s="6">
        <f t="shared" ref="CQ14:CQ37" si="43">K14</f>
        <v>0</v>
      </c>
      <c r="CR14" s="6">
        <f t="shared" si="1"/>
        <v>1306.1000000000001</v>
      </c>
      <c r="CS14" s="6">
        <f t="shared" si="29"/>
        <v>0</v>
      </c>
      <c r="CT14" s="6">
        <f t="shared" si="30"/>
        <v>1850</v>
      </c>
      <c r="CU14" s="6">
        <f t="shared" si="31"/>
        <v>1888</v>
      </c>
      <c r="CV14" s="6">
        <f t="shared" si="32"/>
        <v>2420</v>
      </c>
      <c r="CW14" s="6">
        <f t="shared" si="33"/>
        <v>0</v>
      </c>
      <c r="CX14" s="6">
        <f t="shared" si="34"/>
        <v>1516</v>
      </c>
      <c r="CY14" s="6">
        <f t="shared" si="35"/>
        <v>1262.9000000000001</v>
      </c>
      <c r="CZ14" s="6">
        <f t="shared" si="36"/>
        <v>1375.5</v>
      </c>
      <c r="DA14" s="6">
        <f t="shared" si="37"/>
        <v>0</v>
      </c>
      <c r="DC14" s="6">
        <f t="shared" si="38"/>
        <v>2420</v>
      </c>
      <c r="DD14" s="6">
        <f t="shared" si="39"/>
        <v>1888</v>
      </c>
      <c r="DE14" s="6">
        <f t="shared" si="40"/>
        <v>1850</v>
      </c>
      <c r="DF14" s="6">
        <f t="shared" si="41"/>
        <v>1516</v>
      </c>
      <c r="DG14" s="6">
        <f t="shared" si="42"/>
        <v>1375.5</v>
      </c>
    </row>
    <row r="15" spans="1:111" x14ac:dyDescent="0.2">
      <c r="A15" s="21" t="s">
        <v>30</v>
      </c>
      <c r="B15" s="111">
        <v>1948</v>
      </c>
      <c r="C15" s="23" t="s">
        <v>34</v>
      </c>
      <c r="D15" s="10"/>
      <c r="E15" s="7">
        <f t="shared" si="6"/>
        <v>0</v>
      </c>
      <c r="F15" s="3"/>
      <c r="G15" s="3"/>
      <c r="H15" s="3"/>
      <c r="I15" s="3"/>
      <c r="J15" s="3"/>
      <c r="K15" s="11">
        <f t="shared" si="7"/>
        <v>0</v>
      </c>
      <c r="L15" s="10">
        <v>561</v>
      </c>
      <c r="M15" s="7">
        <f t="shared" si="8"/>
        <v>1178.1000000000001</v>
      </c>
      <c r="N15" s="3"/>
      <c r="O15" s="3"/>
      <c r="P15" s="3">
        <v>200</v>
      </c>
      <c r="Q15" s="3">
        <v>140</v>
      </c>
      <c r="R15" s="3"/>
      <c r="S15" s="11">
        <f t="shared" si="9"/>
        <v>1518.1000000000004</v>
      </c>
      <c r="T15" s="19">
        <v>646</v>
      </c>
      <c r="U15" s="7">
        <f t="shared" si="10"/>
        <v>1292</v>
      </c>
      <c r="V15" s="24"/>
      <c r="W15" s="24"/>
      <c r="X15" s="24">
        <v>200</v>
      </c>
      <c r="Y15" s="7">
        <v>60</v>
      </c>
      <c r="Z15" s="24"/>
      <c r="AA15" s="11">
        <f t="shared" si="11"/>
        <v>1552</v>
      </c>
      <c r="AB15" s="10">
        <v>641</v>
      </c>
      <c r="AC15" s="7">
        <f t="shared" si="12"/>
        <v>1282</v>
      </c>
      <c r="AD15" s="3"/>
      <c r="AE15" s="3"/>
      <c r="AF15" s="3">
        <v>100</v>
      </c>
      <c r="AG15" s="3">
        <v>30</v>
      </c>
      <c r="AH15" s="5"/>
      <c r="AI15" s="11">
        <f t="shared" si="13"/>
        <v>1412</v>
      </c>
      <c r="AJ15" s="19"/>
      <c r="AK15" s="7">
        <f t="shared" si="14"/>
        <v>0</v>
      </c>
      <c r="AL15" s="24"/>
      <c r="AM15" s="24"/>
      <c r="AN15" s="24"/>
      <c r="AO15" s="7"/>
      <c r="AP15" s="24"/>
      <c r="AQ15" s="11">
        <f t="shared" si="15"/>
        <v>0</v>
      </c>
      <c r="AR15" s="10">
        <v>609</v>
      </c>
      <c r="AS15" s="7">
        <f t="shared" si="16"/>
        <v>1218</v>
      </c>
      <c r="AT15" s="3"/>
      <c r="AU15" s="3"/>
      <c r="AV15" s="3">
        <v>700</v>
      </c>
      <c r="AW15" s="3">
        <v>100</v>
      </c>
      <c r="AX15" s="3"/>
      <c r="AY15" s="11">
        <f t="shared" si="17"/>
        <v>2018</v>
      </c>
      <c r="AZ15" s="10">
        <v>629</v>
      </c>
      <c r="BA15" s="7">
        <f t="shared" si="18"/>
        <v>1258</v>
      </c>
      <c r="BB15" s="3"/>
      <c r="BC15" s="3"/>
      <c r="BD15" s="3">
        <v>80</v>
      </c>
      <c r="BE15" s="3">
        <v>100</v>
      </c>
      <c r="BF15" s="3"/>
      <c r="BG15" s="11">
        <f t="shared" si="19"/>
        <v>1438</v>
      </c>
      <c r="BH15" s="10">
        <v>642</v>
      </c>
      <c r="BI15" s="7">
        <f t="shared" si="20"/>
        <v>1284</v>
      </c>
      <c r="BJ15" s="3"/>
      <c r="BK15" s="3"/>
      <c r="BL15" s="3"/>
      <c r="BM15" s="3">
        <v>140</v>
      </c>
      <c r="BN15" s="3"/>
      <c r="BO15" s="11">
        <f t="shared" si="21"/>
        <v>1424</v>
      </c>
      <c r="BP15" s="10"/>
      <c r="BQ15" s="7">
        <f t="shared" si="22"/>
        <v>0</v>
      </c>
      <c r="BR15" s="3"/>
      <c r="BS15" s="3"/>
      <c r="BT15" s="3"/>
      <c r="BU15" s="3"/>
      <c r="BV15" s="3"/>
      <c r="BW15" s="11">
        <f t="shared" si="23"/>
        <v>0</v>
      </c>
      <c r="BX15" s="10"/>
      <c r="BY15" s="7">
        <f t="shared" si="24"/>
        <v>0</v>
      </c>
      <c r="BZ15" s="3"/>
      <c r="CA15" s="3"/>
      <c r="CB15" s="3"/>
      <c r="CC15" s="3"/>
      <c r="CD15" s="3"/>
      <c r="CE15" s="11">
        <f t="shared" si="25"/>
        <v>0</v>
      </c>
      <c r="CF15" s="10"/>
      <c r="CG15" s="7">
        <f t="shared" si="26"/>
        <v>0</v>
      </c>
      <c r="CH15" s="3"/>
      <c r="CI15" s="3"/>
      <c r="CJ15" s="3"/>
      <c r="CK15" s="3"/>
      <c r="CL15" s="3"/>
      <c r="CM15" s="11">
        <f t="shared" si="27"/>
        <v>0</v>
      </c>
      <c r="CN15" s="62">
        <f t="shared" si="28"/>
        <v>1590.02</v>
      </c>
      <c r="CO15" s="79">
        <v>3</v>
      </c>
      <c r="CP15" s="2"/>
      <c r="CQ15" s="6">
        <f t="shared" si="43"/>
        <v>0</v>
      </c>
      <c r="CR15" s="6">
        <f t="shared" si="1"/>
        <v>1518.1000000000004</v>
      </c>
      <c r="CS15" s="6">
        <f t="shared" si="29"/>
        <v>1552</v>
      </c>
      <c r="CT15" s="6">
        <f t="shared" si="30"/>
        <v>1412</v>
      </c>
      <c r="CU15" s="6">
        <f t="shared" si="31"/>
        <v>0</v>
      </c>
      <c r="CV15" s="6">
        <f t="shared" si="32"/>
        <v>2018</v>
      </c>
      <c r="CW15" s="6">
        <f t="shared" si="33"/>
        <v>1438</v>
      </c>
      <c r="CX15" s="6">
        <f t="shared" si="34"/>
        <v>1424</v>
      </c>
      <c r="CY15" s="6">
        <f t="shared" si="35"/>
        <v>0</v>
      </c>
      <c r="CZ15" s="6">
        <f t="shared" si="36"/>
        <v>0</v>
      </c>
      <c r="DA15" s="6">
        <f t="shared" si="37"/>
        <v>0</v>
      </c>
      <c r="DC15" s="6">
        <f t="shared" si="38"/>
        <v>2018</v>
      </c>
      <c r="DD15" s="6">
        <f t="shared" si="39"/>
        <v>1552</v>
      </c>
      <c r="DE15" s="6">
        <f t="shared" si="40"/>
        <v>1518.1000000000004</v>
      </c>
      <c r="DF15" s="6">
        <f t="shared" si="41"/>
        <v>1438</v>
      </c>
      <c r="DG15" s="6">
        <f t="shared" si="42"/>
        <v>1424</v>
      </c>
    </row>
    <row r="16" spans="1:111" x14ac:dyDescent="0.2">
      <c r="A16" s="21" t="s">
        <v>98</v>
      </c>
      <c r="B16" s="111">
        <v>1971</v>
      </c>
      <c r="C16" s="23" t="s">
        <v>61</v>
      </c>
      <c r="D16" s="10">
        <v>559</v>
      </c>
      <c r="E16" s="7">
        <f t="shared" si="6"/>
        <v>1173.9000000000001</v>
      </c>
      <c r="F16" s="3"/>
      <c r="G16" s="3"/>
      <c r="H16" s="3">
        <v>100</v>
      </c>
      <c r="I16" s="3">
        <v>120</v>
      </c>
      <c r="J16" s="3"/>
      <c r="K16" s="11">
        <f t="shared" si="7"/>
        <v>1393.9</v>
      </c>
      <c r="L16" s="10">
        <v>565</v>
      </c>
      <c r="M16" s="7">
        <f t="shared" si="8"/>
        <v>1186.5</v>
      </c>
      <c r="N16" s="3"/>
      <c r="O16" s="3"/>
      <c r="P16" s="3">
        <v>500</v>
      </c>
      <c r="Q16" s="3">
        <v>140</v>
      </c>
      <c r="R16" s="3">
        <v>200</v>
      </c>
      <c r="S16" s="11">
        <f t="shared" si="9"/>
        <v>2026.5</v>
      </c>
      <c r="T16" s="19"/>
      <c r="U16" s="7">
        <f t="shared" si="10"/>
        <v>0</v>
      </c>
      <c r="V16" s="24"/>
      <c r="W16" s="24"/>
      <c r="X16" s="24"/>
      <c r="Y16" s="7"/>
      <c r="Z16" s="24"/>
      <c r="AA16" s="11">
        <f t="shared" si="11"/>
        <v>0</v>
      </c>
      <c r="AB16" s="10"/>
      <c r="AC16" s="7">
        <f t="shared" si="12"/>
        <v>0</v>
      </c>
      <c r="AD16" s="3"/>
      <c r="AE16" s="3"/>
      <c r="AF16" s="3"/>
      <c r="AG16" s="3"/>
      <c r="AH16" s="5"/>
      <c r="AI16" s="11">
        <f t="shared" si="13"/>
        <v>0</v>
      </c>
      <c r="AJ16" s="19">
        <v>625</v>
      </c>
      <c r="AK16" s="7">
        <f t="shared" si="14"/>
        <v>1250</v>
      </c>
      <c r="AL16" s="24"/>
      <c r="AM16" s="24"/>
      <c r="AN16" s="24">
        <v>100</v>
      </c>
      <c r="AO16" s="7">
        <v>70</v>
      </c>
      <c r="AP16" s="24"/>
      <c r="AQ16" s="11">
        <f t="shared" si="15"/>
        <v>1420</v>
      </c>
      <c r="AR16" s="10"/>
      <c r="AS16" s="7">
        <f t="shared" si="16"/>
        <v>0</v>
      </c>
      <c r="AT16" s="3"/>
      <c r="AU16" s="3"/>
      <c r="AV16" s="3"/>
      <c r="AW16" s="3"/>
      <c r="AX16" s="3"/>
      <c r="AY16" s="11">
        <f t="shared" si="17"/>
        <v>0</v>
      </c>
      <c r="AZ16" s="10">
        <v>648</v>
      </c>
      <c r="BA16" s="7">
        <f t="shared" si="18"/>
        <v>1296</v>
      </c>
      <c r="BB16" s="3"/>
      <c r="BC16" s="3"/>
      <c r="BD16" s="3">
        <v>200</v>
      </c>
      <c r="BE16" s="3">
        <v>100</v>
      </c>
      <c r="BF16" s="3"/>
      <c r="BG16" s="11">
        <f t="shared" si="19"/>
        <v>1596</v>
      </c>
      <c r="BH16" s="10">
        <v>632</v>
      </c>
      <c r="BI16" s="7">
        <f t="shared" si="20"/>
        <v>1264</v>
      </c>
      <c r="BJ16" s="3"/>
      <c r="BK16" s="3"/>
      <c r="BL16" s="3">
        <v>40</v>
      </c>
      <c r="BM16" s="3">
        <v>140</v>
      </c>
      <c r="BN16" s="3"/>
      <c r="BO16" s="11">
        <f t="shared" si="21"/>
        <v>1444</v>
      </c>
      <c r="BP16" s="10"/>
      <c r="BQ16" s="7">
        <f t="shared" si="22"/>
        <v>0</v>
      </c>
      <c r="BR16" s="3"/>
      <c r="BS16" s="3"/>
      <c r="BT16" s="3"/>
      <c r="BU16" s="3"/>
      <c r="BV16" s="3"/>
      <c r="BW16" s="11">
        <f t="shared" si="23"/>
        <v>0</v>
      </c>
      <c r="BX16" s="10"/>
      <c r="BY16" s="7">
        <f t="shared" si="24"/>
        <v>0</v>
      </c>
      <c r="BZ16" s="3"/>
      <c r="CA16" s="3"/>
      <c r="CB16" s="3"/>
      <c r="CC16" s="3"/>
      <c r="CD16" s="3"/>
      <c r="CE16" s="11">
        <f t="shared" si="25"/>
        <v>0</v>
      </c>
      <c r="CF16" s="10"/>
      <c r="CG16" s="7">
        <f t="shared" si="26"/>
        <v>0</v>
      </c>
      <c r="CH16" s="3"/>
      <c r="CI16" s="3"/>
      <c r="CJ16" s="3"/>
      <c r="CK16" s="3"/>
      <c r="CL16" s="3"/>
      <c r="CM16" s="11">
        <f t="shared" si="27"/>
        <v>0</v>
      </c>
      <c r="CN16" s="62">
        <f t="shared" si="28"/>
        <v>1576.08</v>
      </c>
      <c r="CO16" s="79">
        <v>4</v>
      </c>
      <c r="CP16" s="2"/>
      <c r="CQ16" s="6">
        <f t="shared" si="43"/>
        <v>1393.9</v>
      </c>
      <c r="CR16" s="6">
        <f t="shared" si="1"/>
        <v>2026.5</v>
      </c>
      <c r="CS16" s="6">
        <f t="shared" si="29"/>
        <v>0</v>
      </c>
      <c r="CT16" s="6">
        <f t="shared" si="30"/>
        <v>0</v>
      </c>
      <c r="CU16" s="6">
        <f t="shared" si="31"/>
        <v>1420</v>
      </c>
      <c r="CV16" s="6">
        <f t="shared" si="32"/>
        <v>0</v>
      </c>
      <c r="CW16" s="6">
        <f t="shared" si="33"/>
        <v>1596</v>
      </c>
      <c r="CX16" s="6">
        <f t="shared" si="34"/>
        <v>1444</v>
      </c>
      <c r="CY16" s="6">
        <f t="shared" si="35"/>
        <v>0</v>
      </c>
      <c r="CZ16" s="6">
        <f t="shared" si="36"/>
        <v>0</v>
      </c>
      <c r="DA16" s="6">
        <f t="shared" si="37"/>
        <v>0</v>
      </c>
      <c r="DC16" s="6">
        <f t="shared" si="38"/>
        <v>2026.5</v>
      </c>
      <c r="DD16" s="6">
        <f t="shared" si="39"/>
        <v>1596</v>
      </c>
      <c r="DE16" s="6">
        <f t="shared" si="40"/>
        <v>1444</v>
      </c>
      <c r="DF16" s="6">
        <f t="shared" si="41"/>
        <v>1420</v>
      </c>
      <c r="DG16" s="6">
        <f t="shared" si="42"/>
        <v>1393.9</v>
      </c>
    </row>
    <row r="17" spans="1:111" x14ac:dyDescent="0.2">
      <c r="A17" s="20" t="s">
        <v>31</v>
      </c>
      <c r="B17" s="109">
        <v>1963</v>
      </c>
      <c r="C17" s="22" t="s">
        <v>33</v>
      </c>
      <c r="D17" s="10"/>
      <c r="E17" s="7">
        <f t="shared" si="6"/>
        <v>0</v>
      </c>
      <c r="F17" s="3"/>
      <c r="G17" s="3"/>
      <c r="H17" s="3"/>
      <c r="I17" s="3"/>
      <c r="J17" s="3"/>
      <c r="K17" s="11">
        <f t="shared" si="7"/>
        <v>0</v>
      </c>
      <c r="L17" s="10"/>
      <c r="M17" s="7">
        <f t="shared" si="8"/>
        <v>0</v>
      </c>
      <c r="N17" s="3"/>
      <c r="O17" s="3"/>
      <c r="P17" s="3"/>
      <c r="Q17" s="3"/>
      <c r="R17" s="3"/>
      <c r="S17" s="11">
        <f t="shared" si="9"/>
        <v>0</v>
      </c>
      <c r="T17" s="19"/>
      <c r="U17" s="7">
        <f t="shared" si="10"/>
        <v>0</v>
      </c>
      <c r="V17" s="24"/>
      <c r="W17" s="24"/>
      <c r="X17" s="24"/>
      <c r="Y17" s="7"/>
      <c r="Z17" s="24"/>
      <c r="AA17" s="11">
        <f t="shared" si="11"/>
        <v>0</v>
      </c>
      <c r="AB17" s="10"/>
      <c r="AC17" s="7">
        <f t="shared" si="12"/>
        <v>0</v>
      </c>
      <c r="AD17" s="3"/>
      <c r="AE17" s="3"/>
      <c r="AF17" s="3"/>
      <c r="AG17" s="3"/>
      <c r="AH17" s="5"/>
      <c r="AI17" s="11">
        <f t="shared" si="13"/>
        <v>0</v>
      </c>
      <c r="AJ17" s="19"/>
      <c r="AK17" s="7">
        <f t="shared" si="14"/>
        <v>0</v>
      </c>
      <c r="AL17" s="24"/>
      <c r="AM17" s="24"/>
      <c r="AN17" s="24"/>
      <c r="AO17" s="7"/>
      <c r="AP17" s="24"/>
      <c r="AQ17" s="11">
        <f t="shared" si="15"/>
        <v>0</v>
      </c>
      <c r="AR17" s="10">
        <v>631</v>
      </c>
      <c r="AS17" s="7">
        <f t="shared" si="16"/>
        <v>1262</v>
      </c>
      <c r="AT17" s="3"/>
      <c r="AU17" s="3"/>
      <c r="AV17" s="3">
        <v>100</v>
      </c>
      <c r="AW17" s="3">
        <v>100</v>
      </c>
      <c r="AX17" s="3">
        <v>200</v>
      </c>
      <c r="AY17" s="11">
        <f t="shared" si="17"/>
        <v>1662</v>
      </c>
      <c r="AZ17" s="10">
        <v>627</v>
      </c>
      <c r="BA17" s="7">
        <f t="shared" si="18"/>
        <v>1254</v>
      </c>
      <c r="BB17" s="3"/>
      <c r="BC17" s="3"/>
      <c r="BD17" s="3">
        <v>20</v>
      </c>
      <c r="BE17" s="3">
        <v>100</v>
      </c>
      <c r="BF17" s="3"/>
      <c r="BG17" s="11">
        <f t="shared" si="19"/>
        <v>1374</v>
      </c>
      <c r="BH17" s="10">
        <v>658</v>
      </c>
      <c r="BI17" s="7">
        <f t="shared" si="20"/>
        <v>1316</v>
      </c>
      <c r="BJ17" s="3"/>
      <c r="BK17" s="3"/>
      <c r="BL17" s="3">
        <v>20</v>
      </c>
      <c r="BM17" s="3">
        <v>140</v>
      </c>
      <c r="BN17" s="3">
        <v>200</v>
      </c>
      <c r="BO17" s="11">
        <f t="shared" si="21"/>
        <v>1676</v>
      </c>
      <c r="BP17" s="10">
        <v>556</v>
      </c>
      <c r="BQ17" s="7">
        <f t="shared" si="22"/>
        <v>1167.6000000000001</v>
      </c>
      <c r="BR17" s="3"/>
      <c r="BS17" s="3"/>
      <c r="BT17" s="3">
        <v>30</v>
      </c>
      <c r="BU17" s="3">
        <v>70</v>
      </c>
      <c r="BV17" s="3"/>
      <c r="BW17" s="11">
        <f t="shared" si="23"/>
        <v>1267.6000000000001</v>
      </c>
      <c r="BX17" s="10">
        <v>559</v>
      </c>
      <c r="BY17" s="7">
        <f t="shared" si="24"/>
        <v>1173.9000000000001</v>
      </c>
      <c r="BZ17" s="3"/>
      <c r="CA17" s="3"/>
      <c r="CB17" s="3">
        <v>200</v>
      </c>
      <c r="CC17" s="3">
        <v>110</v>
      </c>
      <c r="CD17" s="3"/>
      <c r="CE17" s="11">
        <f t="shared" si="25"/>
        <v>1483.9</v>
      </c>
      <c r="CF17" s="10">
        <v>561</v>
      </c>
      <c r="CG17" s="7">
        <f t="shared" si="26"/>
        <v>1178.1000000000001</v>
      </c>
      <c r="CH17" s="3"/>
      <c r="CI17" s="3"/>
      <c r="CJ17" s="3">
        <v>80</v>
      </c>
      <c r="CK17" s="3">
        <v>60</v>
      </c>
      <c r="CL17" s="3"/>
      <c r="CM17" s="11">
        <f t="shared" si="27"/>
        <v>1318.1000000000001</v>
      </c>
      <c r="CN17" s="62">
        <f t="shared" si="28"/>
        <v>1502.8</v>
      </c>
      <c r="CO17" s="79">
        <v>5</v>
      </c>
      <c r="CP17" s="2"/>
      <c r="CQ17" s="6">
        <f t="shared" si="43"/>
        <v>0</v>
      </c>
      <c r="CR17" s="6">
        <f t="shared" si="1"/>
        <v>0</v>
      </c>
      <c r="CS17" s="6">
        <f t="shared" si="29"/>
        <v>0</v>
      </c>
      <c r="CT17" s="6">
        <f t="shared" si="30"/>
        <v>0</v>
      </c>
      <c r="CU17" s="6">
        <f t="shared" si="31"/>
        <v>0</v>
      </c>
      <c r="CV17" s="6">
        <f t="shared" si="32"/>
        <v>1662</v>
      </c>
      <c r="CW17" s="6">
        <f t="shared" si="33"/>
        <v>1374</v>
      </c>
      <c r="CX17" s="6">
        <f t="shared" si="34"/>
        <v>1676</v>
      </c>
      <c r="CY17" s="6">
        <f t="shared" si="35"/>
        <v>1267.6000000000001</v>
      </c>
      <c r="CZ17" s="6">
        <f t="shared" si="36"/>
        <v>1483.9</v>
      </c>
      <c r="DA17" s="6">
        <f t="shared" si="37"/>
        <v>1318.1000000000001</v>
      </c>
      <c r="DC17" s="6">
        <f t="shared" si="38"/>
        <v>1676</v>
      </c>
      <c r="DD17" s="6">
        <f t="shared" si="39"/>
        <v>1662</v>
      </c>
      <c r="DE17" s="6">
        <f t="shared" si="40"/>
        <v>1483.9</v>
      </c>
      <c r="DF17" s="6">
        <f t="shared" si="41"/>
        <v>1374</v>
      </c>
      <c r="DG17" s="6">
        <f t="shared" si="42"/>
        <v>1318.1000000000001</v>
      </c>
    </row>
    <row r="18" spans="1:111" x14ac:dyDescent="0.2">
      <c r="A18" s="21" t="s">
        <v>48</v>
      </c>
      <c r="B18" s="111">
        <v>1955</v>
      </c>
      <c r="C18" s="23" t="s">
        <v>33</v>
      </c>
      <c r="D18" s="10">
        <v>520</v>
      </c>
      <c r="E18" s="7">
        <f t="shared" si="6"/>
        <v>1092</v>
      </c>
      <c r="F18" s="3"/>
      <c r="G18" s="3"/>
      <c r="H18" s="3"/>
      <c r="I18" s="3">
        <v>120</v>
      </c>
      <c r="J18" s="3"/>
      <c r="K18" s="11">
        <f t="shared" si="7"/>
        <v>1212</v>
      </c>
      <c r="L18" s="10">
        <v>546</v>
      </c>
      <c r="M18" s="7">
        <f t="shared" si="8"/>
        <v>1146.6000000000001</v>
      </c>
      <c r="N18" s="3"/>
      <c r="O18" s="3"/>
      <c r="P18" s="3"/>
      <c r="Q18" s="3">
        <v>140</v>
      </c>
      <c r="R18" s="3"/>
      <c r="S18" s="11">
        <f t="shared" si="9"/>
        <v>1286.6000000000001</v>
      </c>
      <c r="T18" s="19"/>
      <c r="U18" s="7">
        <f t="shared" si="10"/>
        <v>0</v>
      </c>
      <c r="V18" s="24"/>
      <c r="W18" s="24"/>
      <c r="X18" s="24"/>
      <c r="Y18" s="7"/>
      <c r="Z18" s="24"/>
      <c r="AA18" s="11">
        <f t="shared" si="11"/>
        <v>0</v>
      </c>
      <c r="AB18" s="10">
        <v>619</v>
      </c>
      <c r="AC18" s="7">
        <f t="shared" si="12"/>
        <v>1238</v>
      </c>
      <c r="AD18" s="3"/>
      <c r="AE18" s="3"/>
      <c r="AF18" s="3">
        <v>200</v>
      </c>
      <c r="AG18" s="3">
        <v>30</v>
      </c>
      <c r="AH18" s="5"/>
      <c r="AI18" s="11">
        <f t="shared" si="13"/>
        <v>1468</v>
      </c>
      <c r="AJ18" s="19">
        <v>610</v>
      </c>
      <c r="AK18" s="7">
        <f t="shared" si="14"/>
        <v>1220</v>
      </c>
      <c r="AL18" s="24"/>
      <c r="AM18" s="24"/>
      <c r="AN18" s="24">
        <v>80</v>
      </c>
      <c r="AO18" s="7">
        <v>70</v>
      </c>
      <c r="AP18" s="24"/>
      <c r="AQ18" s="11">
        <f t="shared" si="15"/>
        <v>1370</v>
      </c>
      <c r="AR18" s="10">
        <v>603</v>
      </c>
      <c r="AS18" s="7">
        <f t="shared" si="16"/>
        <v>1206</v>
      </c>
      <c r="AT18" s="3"/>
      <c r="AU18" s="3"/>
      <c r="AV18" s="3"/>
      <c r="AW18" s="3">
        <v>100</v>
      </c>
      <c r="AX18" s="3"/>
      <c r="AY18" s="11">
        <f t="shared" si="17"/>
        <v>1306</v>
      </c>
      <c r="AZ18" s="10"/>
      <c r="BA18" s="7">
        <f t="shared" si="18"/>
        <v>0</v>
      </c>
      <c r="BB18" s="3"/>
      <c r="BC18" s="3"/>
      <c r="BD18" s="3"/>
      <c r="BE18" s="3"/>
      <c r="BF18" s="3"/>
      <c r="BG18" s="11">
        <f t="shared" si="19"/>
        <v>0</v>
      </c>
      <c r="BH18" s="10">
        <v>619</v>
      </c>
      <c r="BI18" s="7">
        <f t="shared" si="20"/>
        <v>1238</v>
      </c>
      <c r="BJ18" s="3"/>
      <c r="BK18" s="3"/>
      <c r="BL18" s="3"/>
      <c r="BM18" s="3">
        <v>140</v>
      </c>
      <c r="BN18" s="3"/>
      <c r="BO18" s="11">
        <f t="shared" si="21"/>
        <v>1378</v>
      </c>
      <c r="BP18" s="10">
        <v>553</v>
      </c>
      <c r="BQ18" s="7">
        <f t="shared" si="22"/>
        <v>1161.3</v>
      </c>
      <c r="BR18" s="3"/>
      <c r="BS18" s="3"/>
      <c r="BT18" s="3">
        <v>80</v>
      </c>
      <c r="BU18" s="3">
        <v>70</v>
      </c>
      <c r="BV18" s="3"/>
      <c r="BW18" s="11">
        <f t="shared" si="23"/>
        <v>1311.3</v>
      </c>
      <c r="BX18" s="10"/>
      <c r="BY18" s="7">
        <f t="shared" si="24"/>
        <v>0</v>
      </c>
      <c r="BZ18" s="3"/>
      <c r="CA18" s="3"/>
      <c r="CB18" s="3"/>
      <c r="CC18" s="3"/>
      <c r="CD18" s="3"/>
      <c r="CE18" s="11">
        <f t="shared" si="25"/>
        <v>0</v>
      </c>
      <c r="CF18" s="10">
        <v>553</v>
      </c>
      <c r="CG18" s="7">
        <f t="shared" si="26"/>
        <v>1161.3</v>
      </c>
      <c r="CH18" s="3"/>
      <c r="CI18" s="3"/>
      <c r="CJ18" s="3">
        <v>30</v>
      </c>
      <c r="CK18" s="3">
        <v>60</v>
      </c>
      <c r="CL18" s="3"/>
      <c r="CM18" s="11">
        <f t="shared" si="27"/>
        <v>1251.3</v>
      </c>
      <c r="CN18" s="62">
        <f t="shared" si="28"/>
        <v>1366.66</v>
      </c>
      <c r="CO18" s="79">
        <v>6</v>
      </c>
      <c r="CP18" s="2"/>
      <c r="CQ18" s="6">
        <f t="shared" si="43"/>
        <v>1212</v>
      </c>
      <c r="CR18" s="6">
        <f t="shared" si="1"/>
        <v>1286.6000000000001</v>
      </c>
      <c r="CS18" s="6">
        <f t="shared" si="29"/>
        <v>0</v>
      </c>
      <c r="CT18" s="6">
        <f t="shared" si="30"/>
        <v>1468</v>
      </c>
      <c r="CU18" s="6">
        <f t="shared" si="31"/>
        <v>1370</v>
      </c>
      <c r="CV18" s="6">
        <f t="shared" si="32"/>
        <v>1306</v>
      </c>
      <c r="CW18" s="6">
        <f t="shared" si="33"/>
        <v>0</v>
      </c>
      <c r="CX18" s="6">
        <f t="shared" si="34"/>
        <v>1378</v>
      </c>
      <c r="CY18" s="6">
        <f t="shared" si="35"/>
        <v>1311.3</v>
      </c>
      <c r="CZ18" s="6">
        <f t="shared" si="36"/>
        <v>0</v>
      </c>
      <c r="DA18" s="6">
        <f t="shared" si="37"/>
        <v>1251.3</v>
      </c>
      <c r="DC18" s="6">
        <f t="shared" si="38"/>
        <v>1468</v>
      </c>
      <c r="DD18" s="6">
        <f t="shared" si="39"/>
        <v>1378</v>
      </c>
      <c r="DE18" s="6">
        <f t="shared" si="40"/>
        <v>1370</v>
      </c>
      <c r="DF18" s="6">
        <f t="shared" si="41"/>
        <v>1311.3</v>
      </c>
      <c r="DG18" s="6">
        <f t="shared" si="42"/>
        <v>1306</v>
      </c>
    </row>
    <row r="19" spans="1:111" x14ac:dyDescent="0.2">
      <c r="A19" s="21" t="s">
        <v>99</v>
      </c>
      <c r="B19" s="111">
        <v>1977</v>
      </c>
      <c r="C19" s="23" t="s">
        <v>61</v>
      </c>
      <c r="D19" s="10">
        <v>496</v>
      </c>
      <c r="E19" s="7">
        <f t="shared" si="6"/>
        <v>1041.6000000000001</v>
      </c>
      <c r="F19" s="3"/>
      <c r="G19" s="3"/>
      <c r="H19" s="3"/>
      <c r="I19" s="3">
        <v>120</v>
      </c>
      <c r="J19" s="3"/>
      <c r="K19" s="11">
        <f t="shared" si="7"/>
        <v>1161.6000000000001</v>
      </c>
      <c r="L19" s="10">
        <v>500</v>
      </c>
      <c r="M19" s="7">
        <f t="shared" si="8"/>
        <v>1050</v>
      </c>
      <c r="N19" s="3"/>
      <c r="O19" s="3"/>
      <c r="P19" s="3"/>
      <c r="Q19" s="3">
        <v>140</v>
      </c>
      <c r="R19" s="3"/>
      <c r="S19" s="11">
        <f t="shared" si="9"/>
        <v>1190</v>
      </c>
      <c r="T19" s="19"/>
      <c r="U19" s="7">
        <f t="shared" si="10"/>
        <v>0</v>
      </c>
      <c r="V19" s="24"/>
      <c r="W19" s="24"/>
      <c r="X19" s="24"/>
      <c r="Y19" s="7"/>
      <c r="Z19" s="24"/>
      <c r="AA19" s="11">
        <f t="shared" si="11"/>
        <v>0</v>
      </c>
      <c r="AB19" s="10"/>
      <c r="AC19" s="7">
        <f t="shared" si="12"/>
        <v>0</v>
      </c>
      <c r="AD19" s="3"/>
      <c r="AE19" s="3"/>
      <c r="AF19" s="3"/>
      <c r="AG19" s="3"/>
      <c r="AH19" s="5"/>
      <c r="AI19" s="11">
        <f t="shared" si="13"/>
        <v>0</v>
      </c>
      <c r="AJ19" s="19">
        <v>574</v>
      </c>
      <c r="AK19" s="7">
        <f t="shared" si="14"/>
        <v>1148</v>
      </c>
      <c r="AL19" s="24"/>
      <c r="AM19" s="24"/>
      <c r="AN19" s="24">
        <v>30</v>
      </c>
      <c r="AO19" s="7">
        <v>70</v>
      </c>
      <c r="AP19" s="24"/>
      <c r="AQ19" s="11">
        <f t="shared" si="15"/>
        <v>1248</v>
      </c>
      <c r="AR19" s="10">
        <v>566</v>
      </c>
      <c r="AS19" s="7">
        <f t="shared" si="16"/>
        <v>1132</v>
      </c>
      <c r="AT19" s="3"/>
      <c r="AU19" s="3"/>
      <c r="AV19" s="3"/>
      <c r="AW19" s="3">
        <v>100</v>
      </c>
      <c r="AX19" s="3"/>
      <c r="AY19" s="11">
        <f t="shared" si="17"/>
        <v>1232</v>
      </c>
      <c r="AZ19" s="10">
        <v>518</v>
      </c>
      <c r="BA19" s="7">
        <f t="shared" si="18"/>
        <v>1036</v>
      </c>
      <c r="BB19" s="3"/>
      <c r="BC19" s="3"/>
      <c r="BD19" s="3">
        <v>40</v>
      </c>
      <c r="BE19" s="3">
        <v>100</v>
      </c>
      <c r="BF19" s="3"/>
      <c r="BG19" s="11">
        <f t="shared" si="19"/>
        <v>1176</v>
      </c>
      <c r="BH19" s="10">
        <v>596</v>
      </c>
      <c r="BI19" s="7">
        <f t="shared" si="20"/>
        <v>1192</v>
      </c>
      <c r="BJ19" s="3"/>
      <c r="BK19" s="3"/>
      <c r="BL19" s="3"/>
      <c r="BM19" s="3">
        <v>140</v>
      </c>
      <c r="BN19" s="3"/>
      <c r="BO19" s="11">
        <f t="shared" si="21"/>
        <v>1332</v>
      </c>
      <c r="BP19" s="10"/>
      <c r="BQ19" s="7">
        <f t="shared" si="22"/>
        <v>0</v>
      </c>
      <c r="BR19" s="3"/>
      <c r="BS19" s="3"/>
      <c r="BT19" s="3"/>
      <c r="BU19" s="3"/>
      <c r="BV19" s="3"/>
      <c r="BW19" s="11">
        <f t="shared" si="23"/>
        <v>0</v>
      </c>
      <c r="BX19" s="10">
        <v>531</v>
      </c>
      <c r="BY19" s="7">
        <f t="shared" si="24"/>
        <v>1115.1000000000001</v>
      </c>
      <c r="BZ19" s="3"/>
      <c r="CA19" s="3"/>
      <c r="CB19" s="3"/>
      <c r="CC19" s="3">
        <v>110</v>
      </c>
      <c r="CD19" s="3"/>
      <c r="CE19" s="11">
        <f t="shared" si="25"/>
        <v>1225.1000000000001</v>
      </c>
      <c r="CF19" s="10"/>
      <c r="CG19" s="7">
        <f t="shared" si="26"/>
        <v>0</v>
      </c>
      <c r="CH19" s="3"/>
      <c r="CI19" s="3"/>
      <c r="CJ19" s="3"/>
      <c r="CK19" s="3"/>
      <c r="CL19" s="3"/>
      <c r="CM19" s="11">
        <f t="shared" si="27"/>
        <v>0</v>
      </c>
      <c r="CN19" s="62">
        <f t="shared" si="28"/>
        <v>1245.42</v>
      </c>
      <c r="CO19" s="79">
        <v>7</v>
      </c>
      <c r="CP19" s="2"/>
      <c r="CQ19" s="6">
        <f t="shared" si="43"/>
        <v>1161.6000000000001</v>
      </c>
      <c r="CR19" s="6">
        <f t="shared" si="1"/>
        <v>1190</v>
      </c>
      <c r="CS19" s="6">
        <f t="shared" si="29"/>
        <v>0</v>
      </c>
      <c r="CT19" s="6">
        <f t="shared" si="30"/>
        <v>0</v>
      </c>
      <c r="CU19" s="6">
        <f t="shared" si="31"/>
        <v>1248</v>
      </c>
      <c r="CV19" s="6">
        <f t="shared" si="32"/>
        <v>1232</v>
      </c>
      <c r="CW19" s="6">
        <f t="shared" si="33"/>
        <v>1176</v>
      </c>
      <c r="CX19" s="6">
        <f t="shared" si="34"/>
        <v>1332</v>
      </c>
      <c r="CY19" s="6">
        <f t="shared" si="35"/>
        <v>0</v>
      </c>
      <c r="CZ19" s="6">
        <f t="shared" si="36"/>
        <v>1225.1000000000001</v>
      </c>
      <c r="DA19" s="6">
        <f t="shared" si="37"/>
        <v>0</v>
      </c>
      <c r="DC19" s="6">
        <f t="shared" si="38"/>
        <v>1332</v>
      </c>
      <c r="DD19" s="6">
        <f t="shared" si="39"/>
        <v>1248</v>
      </c>
      <c r="DE19" s="6">
        <f t="shared" si="40"/>
        <v>1232</v>
      </c>
      <c r="DF19" s="6">
        <f t="shared" si="41"/>
        <v>1225.1000000000001</v>
      </c>
      <c r="DG19" s="6">
        <f t="shared" si="42"/>
        <v>1190</v>
      </c>
    </row>
    <row r="20" spans="1:111" x14ac:dyDescent="0.2">
      <c r="A20" s="21" t="s">
        <v>65</v>
      </c>
      <c r="B20" s="111">
        <v>1973</v>
      </c>
      <c r="C20" s="23" t="s">
        <v>129</v>
      </c>
      <c r="D20" s="10"/>
      <c r="E20" s="7">
        <f t="shared" si="6"/>
        <v>0</v>
      </c>
      <c r="F20" s="3"/>
      <c r="G20" s="3"/>
      <c r="H20" s="3"/>
      <c r="I20" s="3"/>
      <c r="J20" s="3"/>
      <c r="K20" s="11">
        <f t="shared" si="7"/>
        <v>0</v>
      </c>
      <c r="L20" s="10"/>
      <c r="M20" s="7">
        <f t="shared" si="8"/>
        <v>0</v>
      </c>
      <c r="N20" s="3"/>
      <c r="O20" s="3"/>
      <c r="P20" s="3"/>
      <c r="Q20" s="3"/>
      <c r="R20" s="3"/>
      <c r="S20" s="11">
        <f t="shared" si="9"/>
        <v>0</v>
      </c>
      <c r="T20" s="19"/>
      <c r="U20" s="7">
        <f t="shared" si="10"/>
        <v>0</v>
      </c>
      <c r="V20" s="24"/>
      <c r="W20" s="24"/>
      <c r="X20" s="24"/>
      <c r="Y20" s="7"/>
      <c r="Z20" s="24"/>
      <c r="AA20" s="11">
        <f t="shared" si="11"/>
        <v>0</v>
      </c>
      <c r="AB20" s="10"/>
      <c r="AC20" s="7">
        <f t="shared" si="12"/>
        <v>0</v>
      </c>
      <c r="AD20" s="3"/>
      <c r="AE20" s="3"/>
      <c r="AF20" s="3"/>
      <c r="AG20" s="3"/>
      <c r="AH20" s="5"/>
      <c r="AI20" s="11">
        <f t="shared" si="13"/>
        <v>0</v>
      </c>
      <c r="AJ20" s="19"/>
      <c r="AK20" s="7">
        <f t="shared" si="14"/>
        <v>0</v>
      </c>
      <c r="AL20" s="24"/>
      <c r="AM20" s="24"/>
      <c r="AN20" s="24"/>
      <c r="AO20" s="7"/>
      <c r="AP20" s="24"/>
      <c r="AQ20" s="11">
        <f t="shared" si="15"/>
        <v>0</v>
      </c>
      <c r="AR20" s="10">
        <v>603</v>
      </c>
      <c r="AS20" s="7">
        <f t="shared" si="16"/>
        <v>1206</v>
      </c>
      <c r="AT20" s="3"/>
      <c r="AU20" s="3"/>
      <c r="AV20" s="3">
        <v>40</v>
      </c>
      <c r="AW20" s="3">
        <v>100</v>
      </c>
      <c r="AX20" s="3"/>
      <c r="AY20" s="11">
        <f t="shared" si="17"/>
        <v>1346</v>
      </c>
      <c r="AZ20" s="10"/>
      <c r="BA20" s="7">
        <f t="shared" si="18"/>
        <v>0</v>
      </c>
      <c r="BB20" s="3"/>
      <c r="BC20" s="3"/>
      <c r="BD20" s="3"/>
      <c r="BE20" s="3"/>
      <c r="BF20" s="3"/>
      <c r="BG20" s="11">
        <f t="shared" si="19"/>
        <v>0</v>
      </c>
      <c r="BH20" s="10">
        <v>647</v>
      </c>
      <c r="BI20" s="7">
        <f t="shared" si="20"/>
        <v>1294</v>
      </c>
      <c r="BJ20" s="3"/>
      <c r="BK20" s="3"/>
      <c r="BL20" s="3">
        <v>30</v>
      </c>
      <c r="BM20" s="3">
        <v>140</v>
      </c>
      <c r="BN20" s="3"/>
      <c r="BO20" s="11">
        <f t="shared" si="21"/>
        <v>1464</v>
      </c>
      <c r="BP20" s="10">
        <v>567</v>
      </c>
      <c r="BQ20" s="7">
        <f t="shared" si="22"/>
        <v>1190.7</v>
      </c>
      <c r="BR20" s="3"/>
      <c r="BS20" s="3"/>
      <c r="BT20" s="3">
        <v>200</v>
      </c>
      <c r="BU20" s="3">
        <v>70</v>
      </c>
      <c r="BV20" s="3">
        <v>200</v>
      </c>
      <c r="BW20" s="11">
        <f t="shared" si="23"/>
        <v>1660.6999999999998</v>
      </c>
      <c r="BX20" s="10">
        <v>557</v>
      </c>
      <c r="BY20" s="7">
        <f t="shared" si="24"/>
        <v>1169.7</v>
      </c>
      <c r="BZ20" s="3"/>
      <c r="CA20" s="3"/>
      <c r="CB20" s="3">
        <v>300</v>
      </c>
      <c r="CC20" s="3">
        <v>110</v>
      </c>
      <c r="CD20" s="3"/>
      <c r="CE20" s="11">
        <f t="shared" si="25"/>
        <v>1579.6999999999998</v>
      </c>
      <c r="CF20" s="10"/>
      <c r="CG20" s="7">
        <f t="shared" si="26"/>
        <v>0</v>
      </c>
      <c r="CH20" s="3"/>
      <c r="CI20" s="3"/>
      <c r="CJ20" s="3"/>
      <c r="CK20" s="3"/>
      <c r="CL20" s="3"/>
      <c r="CM20" s="11">
        <f t="shared" si="27"/>
        <v>0</v>
      </c>
      <c r="CN20" s="62">
        <f t="shared" si="28"/>
        <v>1210.08</v>
      </c>
      <c r="CO20" s="79">
        <v>8</v>
      </c>
      <c r="CP20" s="2"/>
      <c r="CQ20" s="6">
        <f t="shared" si="43"/>
        <v>0</v>
      </c>
      <c r="CR20" s="6">
        <f t="shared" si="1"/>
        <v>0</v>
      </c>
      <c r="CS20" s="6">
        <f t="shared" si="29"/>
        <v>0</v>
      </c>
      <c r="CT20" s="6">
        <f t="shared" si="30"/>
        <v>0</v>
      </c>
      <c r="CU20" s="6">
        <f t="shared" si="31"/>
        <v>0</v>
      </c>
      <c r="CV20" s="6">
        <f t="shared" si="32"/>
        <v>1346</v>
      </c>
      <c r="CW20" s="6">
        <f t="shared" si="33"/>
        <v>0</v>
      </c>
      <c r="CX20" s="6">
        <f t="shared" si="34"/>
        <v>1464</v>
      </c>
      <c r="CY20" s="6">
        <f t="shared" si="35"/>
        <v>1660.6999999999998</v>
      </c>
      <c r="CZ20" s="6">
        <f t="shared" si="36"/>
        <v>1579.6999999999998</v>
      </c>
      <c r="DA20" s="6">
        <f t="shared" si="37"/>
        <v>0</v>
      </c>
      <c r="DC20" s="6">
        <f t="shared" si="38"/>
        <v>1660.6999999999998</v>
      </c>
      <c r="DD20" s="6">
        <f t="shared" si="39"/>
        <v>1579.6999999999998</v>
      </c>
      <c r="DE20" s="6">
        <f t="shared" si="40"/>
        <v>1464</v>
      </c>
      <c r="DF20" s="6">
        <f t="shared" si="41"/>
        <v>1346</v>
      </c>
      <c r="DG20" s="6">
        <f t="shared" si="42"/>
        <v>0</v>
      </c>
    </row>
    <row r="21" spans="1:111" x14ac:dyDescent="0.2">
      <c r="A21" s="21" t="s">
        <v>134</v>
      </c>
      <c r="B21" s="111">
        <v>1961</v>
      </c>
      <c r="C21" s="23" t="s">
        <v>129</v>
      </c>
      <c r="D21" s="10">
        <v>551</v>
      </c>
      <c r="E21" s="7">
        <f t="shared" si="6"/>
        <v>1157.1000000000001</v>
      </c>
      <c r="F21" s="3"/>
      <c r="G21" s="3"/>
      <c r="H21" s="3">
        <v>80</v>
      </c>
      <c r="I21" s="3">
        <v>120</v>
      </c>
      <c r="J21" s="3"/>
      <c r="K21" s="11">
        <f t="shared" si="7"/>
        <v>1357.1000000000001</v>
      </c>
      <c r="L21" s="10">
        <v>559</v>
      </c>
      <c r="M21" s="7">
        <f t="shared" si="8"/>
        <v>1173.9000000000001</v>
      </c>
      <c r="N21" s="3"/>
      <c r="O21" s="3"/>
      <c r="P21" s="3"/>
      <c r="Q21" s="3">
        <v>140</v>
      </c>
      <c r="R21" s="3"/>
      <c r="S21" s="11">
        <f t="shared" si="9"/>
        <v>1313.9</v>
      </c>
      <c r="T21" s="19"/>
      <c r="U21" s="7">
        <f t="shared" si="10"/>
        <v>0</v>
      </c>
      <c r="V21" s="24"/>
      <c r="W21" s="24"/>
      <c r="X21" s="24"/>
      <c r="Y21" s="7"/>
      <c r="Z21" s="24"/>
      <c r="AA21" s="11">
        <f t="shared" si="11"/>
        <v>0</v>
      </c>
      <c r="AB21" s="10"/>
      <c r="AC21" s="7">
        <f t="shared" si="12"/>
        <v>0</v>
      </c>
      <c r="AD21" s="3"/>
      <c r="AE21" s="3"/>
      <c r="AF21" s="3"/>
      <c r="AG21" s="3"/>
      <c r="AH21" s="5"/>
      <c r="AI21" s="11">
        <f t="shared" si="13"/>
        <v>0</v>
      </c>
      <c r="AJ21" s="19"/>
      <c r="AK21" s="7">
        <f t="shared" si="14"/>
        <v>0</v>
      </c>
      <c r="AL21" s="24"/>
      <c r="AM21" s="24"/>
      <c r="AN21" s="24"/>
      <c r="AO21" s="7"/>
      <c r="AP21" s="24"/>
      <c r="AQ21" s="11">
        <f t="shared" si="15"/>
        <v>0</v>
      </c>
      <c r="AR21" s="10"/>
      <c r="AS21" s="7">
        <f t="shared" si="16"/>
        <v>0</v>
      </c>
      <c r="AT21" s="3"/>
      <c r="AU21" s="3"/>
      <c r="AV21" s="3"/>
      <c r="AW21" s="3"/>
      <c r="AX21" s="3"/>
      <c r="AY21" s="11">
        <f t="shared" si="17"/>
        <v>0</v>
      </c>
      <c r="AZ21" s="10"/>
      <c r="BA21" s="7">
        <f t="shared" si="18"/>
        <v>0</v>
      </c>
      <c r="BB21" s="3"/>
      <c r="BC21" s="3"/>
      <c r="BD21" s="3"/>
      <c r="BE21" s="3"/>
      <c r="BF21" s="3"/>
      <c r="BG21" s="11">
        <f t="shared" si="19"/>
        <v>0</v>
      </c>
      <c r="BH21" s="10"/>
      <c r="BI21" s="7">
        <f t="shared" si="20"/>
        <v>0</v>
      </c>
      <c r="BJ21" s="3"/>
      <c r="BK21" s="3"/>
      <c r="BL21" s="3"/>
      <c r="BM21" s="3"/>
      <c r="BN21" s="3"/>
      <c r="BO21" s="11">
        <f t="shared" si="21"/>
        <v>0</v>
      </c>
      <c r="BP21" s="10"/>
      <c r="BQ21" s="7">
        <f t="shared" si="22"/>
        <v>0</v>
      </c>
      <c r="BR21" s="3"/>
      <c r="BS21" s="3"/>
      <c r="BT21" s="3"/>
      <c r="BU21" s="3"/>
      <c r="BV21" s="3"/>
      <c r="BW21" s="11">
        <f t="shared" si="23"/>
        <v>0</v>
      </c>
      <c r="BX21" s="10">
        <v>556</v>
      </c>
      <c r="BY21" s="7">
        <f t="shared" si="24"/>
        <v>1167.6000000000001</v>
      </c>
      <c r="BZ21" s="3"/>
      <c r="CA21" s="3"/>
      <c r="CB21" s="3">
        <v>30</v>
      </c>
      <c r="CC21" s="3">
        <v>110</v>
      </c>
      <c r="CD21" s="3"/>
      <c r="CE21" s="11">
        <f t="shared" si="25"/>
        <v>1307.6000000000001</v>
      </c>
      <c r="CF21" s="10">
        <v>551</v>
      </c>
      <c r="CG21" s="7">
        <f t="shared" si="26"/>
        <v>1157.1000000000001</v>
      </c>
      <c r="CH21" s="3"/>
      <c r="CI21" s="3"/>
      <c r="CJ21" s="3">
        <v>200</v>
      </c>
      <c r="CK21" s="3">
        <v>60</v>
      </c>
      <c r="CL21" s="3"/>
      <c r="CM21" s="11">
        <f t="shared" si="27"/>
        <v>1417.1000000000001</v>
      </c>
      <c r="CN21" s="62">
        <f t="shared" si="28"/>
        <v>1079.1400000000001</v>
      </c>
      <c r="CO21" s="79">
        <v>9</v>
      </c>
      <c r="CP21" s="2"/>
      <c r="CQ21" s="6">
        <f t="shared" si="43"/>
        <v>1357.1000000000001</v>
      </c>
      <c r="CR21" s="6">
        <f t="shared" si="1"/>
        <v>1313.9</v>
      </c>
      <c r="CS21" s="6">
        <f t="shared" si="29"/>
        <v>0</v>
      </c>
      <c r="CT21" s="6">
        <f t="shared" si="30"/>
        <v>0</v>
      </c>
      <c r="CU21" s="6">
        <f t="shared" si="31"/>
        <v>0</v>
      </c>
      <c r="CV21" s="6">
        <f t="shared" si="32"/>
        <v>0</v>
      </c>
      <c r="CW21" s="6">
        <f t="shared" si="33"/>
        <v>0</v>
      </c>
      <c r="CX21" s="6">
        <f t="shared" si="34"/>
        <v>0</v>
      </c>
      <c r="CY21" s="6">
        <f t="shared" si="35"/>
        <v>0</v>
      </c>
      <c r="CZ21" s="6">
        <f t="shared" si="36"/>
        <v>1307.6000000000001</v>
      </c>
      <c r="DA21" s="6">
        <f t="shared" si="37"/>
        <v>1417.1000000000001</v>
      </c>
      <c r="DC21" s="6">
        <f t="shared" si="38"/>
        <v>1417.1000000000001</v>
      </c>
      <c r="DD21" s="6">
        <f t="shared" si="39"/>
        <v>1357.1000000000001</v>
      </c>
      <c r="DE21" s="6">
        <f t="shared" si="40"/>
        <v>1313.9</v>
      </c>
      <c r="DF21" s="6">
        <f t="shared" si="41"/>
        <v>1307.6000000000001</v>
      </c>
      <c r="DG21" s="6">
        <f t="shared" si="42"/>
        <v>0</v>
      </c>
    </row>
    <row r="22" spans="1:111" x14ac:dyDescent="0.2">
      <c r="A22" s="21" t="s">
        <v>132</v>
      </c>
      <c r="B22" s="111">
        <v>1973</v>
      </c>
      <c r="C22" s="23" t="s">
        <v>50</v>
      </c>
      <c r="D22" s="10">
        <v>560</v>
      </c>
      <c r="E22" s="7">
        <f t="shared" si="6"/>
        <v>1176</v>
      </c>
      <c r="F22" s="3"/>
      <c r="G22" s="3"/>
      <c r="H22" s="3">
        <v>30</v>
      </c>
      <c r="I22" s="3">
        <v>120</v>
      </c>
      <c r="J22" s="3"/>
      <c r="K22" s="11">
        <f t="shared" si="7"/>
        <v>1326</v>
      </c>
      <c r="L22" s="10"/>
      <c r="M22" s="7">
        <f t="shared" si="8"/>
        <v>0</v>
      </c>
      <c r="N22" s="3"/>
      <c r="O22" s="3"/>
      <c r="P22" s="3"/>
      <c r="Q22" s="3"/>
      <c r="R22" s="3"/>
      <c r="S22" s="11">
        <f t="shared" si="9"/>
        <v>0</v>
      </c>
      <c r="T22" s="19"/>
      <c r="U22" s="7">
        <f t="shared" si="10"/>
        <v>0</v>
      </c>
      <c r="V22" s="24"/>
      <c r="W22" s="24"/>
      <c r="X22" s="24"/>
      <c r="Y22" s="7"/>
      <c r="Z22" s="24"/>
      <c r="AA22" s="11">
        <f t="shared" si="11"/>
        <v>0</v>
      </c>
      <c r="AB22" s="10"/>
      <c r="AC22" s="7">
        <f t="shared" si="12"/>
        <v>0</v>
      </c>
      <c r="AD22" s="3"/>
      <c r="AE22" s="3"/>
      <c r="AF22" s="3"/>
      <c r="AG22" s="3"/>
      <c r="AH22" s="5"/>
      <c r="AI22" s="11">
        <f t="shared" si="13"/>
        <v>0</v>
      </c>
      <c r="AJ22" s="19"/>
      <c r="AK22" s="7">
        <f t="shared" si="14"/>
        <v>0</v>
      </c>
      <c r="AL22" s="24"/>
      <c r="AM22" s="24"/>
      <c r="AN22" s="24"/>
      <c r="AO22" s="7"/>
      <c r="AP22" s="24"/>
      <c r="AQ22" s="11">
        <f t="shared" si="15"/>
        <v>0</v>
      </c>
      <c r="AR22" s="10"/>
      <c r="AS22" s="7">
        <f t="shared" si="16"/>
        <v>0</v>
      </c>
      <c r="AT22" s="3"/>
      <c r="AU22" s="3"/>
      <c r="AV22" s="3"/>
      <c r="AW22" s="3"/>
      <c r="AX22" s="3"/>
      <c r="AY22" s="11">
        <f t="shared" si="17"/>
        <v>0</v>
      </c>
      <c r="AZ22" s="10"/>
      <c r="BA22" s="7">
        <f t="shared" si="18"/>
        <v>0</v>
      </c>
      <c r="BB22" s="3"/>
      <c r="BC22" s="3"/>
      <c r="BD22" s="3"/>
      <c r="BE22" s="3"/>
      <c r="BF22" s="3"/>
      <c r="BG22" s="11">
        <f t="shared" si="19"/>
        <v>0</v>
      </c>
      <c r="BH22" s="10">
        <v>657</v>
      </c>
      <c r="BI22" s="7">
        <f t="shared" si="20"/>
        <v>1314</v>
      </c>
      <c r="BJ22" s="3"/>
      <c r="BK22" s="3"/>
      <c r="BL22" s="3">
        <v>300</v>
      </c>
      <c r="BM22" s="3">
        <v>140</v>
      </c>
      <c r="BN22" s="3">
        <v>200</v>
      </c>
      <c r="BO22" s="11">
        <f t="shared" si="21"/>
        <v>1954</v>
      </c>
      <c r="BP22" s="10"/>
      <c r="BQ22" s="7">
        <f t="shared" si="22"/>
        <v>0</v>
      </c>
      <c r="BR22" s="3"/>
      <c r="BS22" s="3"/>
      <c r="BT22" s="3"/>
      <c r="BU22" s="3"/>
      <c r="BV22" s="3"/>
      <c r="BW22" s="11">
        <f t="shared" si="23"/>
        <v>0</v>
      </c>
      <c r="BX22" s="10">
        <v>558</v>
      </c>
      <c r="BY22" s="7">
        <f t="shared" si="24"/>
        <v>1171.8</v>
      </c>
      <c r="BZ22" s="3"/>
      <c r="CA22" s="3"/>
      <c r="CB22" s="3">
        <v>40</v>
      </c>
      <c r="CC22" s="3">
        <v>110</v>
      </c>
      <c r="CD22" s="3"/>
      <c r="CE22" s="11">
        <f t="shared" si="25"/>
        <v>1321.8</v>
      </c>
      <c r="CF22" s="10"/>
      <c r="CG22" s="7">
        <f t="shared" si="26"/>
        <v>0</v>
      </c>
      <c r="CH22" s="3"/>
      <c r="CI22" s="3"/>
      <c r="CJ22" s="3"/>
      <c r="CK22" s="3"/>
      <c r="CL22" s="3"/>
      <c r="CM22" s="11">
        <f t="shared" si="27"/>
        <v>0</v>
      </c>
      <c r="CN22" s="62">
        <f t="shared" si="28"/>
        <v>920.36</v>
      </c>
      <c r="CO22" s="79">
        <v>10</v>
      </c>
      <c r="CP22" s="2"/>
      <c r="CQ22" s="6">
        <f t="shared" si="43"/>
        <v>1326</v>
      </c>
      <c r="CR22" s="6">
        <f t="shared" si="1"/>
        <v>0</v>
      </c>
      <c r="CS22" s="6">
        <f t="shared" si="29"/>
        <v>0</v>
      </c>
      <c r="CT22" s="6">
        <f t="shared" si="30"/>
        <v>0</v>
      </c>
      <c r="CU22" s="6">
        <f t="shared" si="31"/>
        <v>0</v>
      </c>
      <c r="CV22" s="6">
        <f t="shared" si="32"/>
        <v>0</v>
      </c>
      <c r="CW22" s="6">
        <f t="shared" si="33"/>
        <v>0</v>
      </c>
      <c r="CX22" s="6">
        <f t="shared" si="34"/>
        <v>1954</v>
      </c>
      <c r="CY22" s="6">
        <f t="shared" si="35"/>
        <v>0</v>
      </c>
      <c r="CZ22" s="6">
        <f t="shared" si="36"/>
        <v>1321.8</v>
      </c>
      <c r="DA22" s="6">
        <f t="shared" si="37"/>
        <v>0</v>
      </c>
      <c r="DC22" s="6">
        <f t="shared" si="38"/>
        <v>1954</v>
      </c>
      <c r="DD22" s="6">
        <f t="shared" si="39"/>
        <v>1326</v>
      </c>
      <c r="DE22" s="6">
        <f t="shared" si="40"/>
        <v>1321.8</v>
      </c>
      <c r="DF22" s="6">
        <f t="shared" si="41"/>
        <v>0</v>
      </c>
      <c r="DG22" s="6">
        <f t="shared" si="42"/>
        <v>0</v>
      </c>
    </row>
    <row r="23" spans="1:111" x14ac:dyDescent="0.2">
      <c r="A23" s="21" t="s">
        <v>153</v>
      </c>
      <c r="B23" s="111">
        <v>1986</v>
      </c>
      <c r="C23" s="23" t="s">
        <v>69</v>
      </c>
      <c r="D23" s="10">
        <v>553</v>
      </c>
      <c r="E23" s="7">
        <f t="shared" si="6"/>
        <v>1161.3</v>
      </c>
      <c r="F23" s="3"/>
      <c r="G23" s="3"/>
      <c r="H23" s="3">
        <v>200</v>
      </c>
      <c r="I23" s="3">
        <v>120</v>
      </c>
      <c r="J23" s="3"/>
      <c r="K23" s="11">
        <f t="shared" si="7"/>
        <v>1481.3</v>
      </c>
      <c r="L23" s="10">
        <v>553</v>
      </c>
      <c r="M23" s="7">
        <f t="shared" si="8"/>
        <v>1161.3</v>
      </c>
      <c r="N23" s="3"/>
      <c r="O23" s="3"/>
      <c r="P23" s="3"/>
      <c r="Q23" s="3">
        <v>140</v>
      </c>
      <c r="R23" s="3"/>
      <c r="S23" s="11">
        <f t="shared" si="9"/>
        <v>1301.3</v>
      </c>
      <c r="T23" s="19"/>
      <c r="U23" s="7">
        <f t="shared" si="10"/>
        <v>0</v>
      </c>
      <c r="V23" s="24"/>
      <c r="W23" s="24"/>
      <c r="X23" s="24"/>
      <c r="Y23" s="7"/>
      <c r="Z23" s="24"/>
      <c r="AA23" s="11">
        <f t="shared" si="11"/>
        <v>0</v>
      </c>
      <c r="AB23" s="10"/>
      <c r="AC23" s="7">
        <f t="shared" si="12"/>
        <v>0</v>
      </c>
      <c r="AD23" s="3"/>
      <c r="AE23" s="3"/>
      <c r="AF23" s="3"/>
      <c r="AG23" s="3"/>
      <c r="AH23" s="5"/>
      <c r="AI23" s="11">
        <f t="shared" si="13"/>
        <v>0</v>
      </c>
      <c r="AJ23" s="19"/>
      <c r="AK23" s="7">
        <f t="shared" si="14"/>
        <v>0</v>
      </c>
      <c r="AL23" s="24"/>
      <c r="AM23" s="24"/>
      <c r="AN23" s="24"/>
      <c r="AO23" s="7"/>
      <c r="AP23" s="24"/>
      <c r="AQ23" s="11">
        <f t="shared" si="15"/>
        <v>0</v>
      </c>
      <c r="AR23" s="10">
        <v>614</v>
      </c>
      <c r="AS23" s="7">
        <f t="shared" si="16"/>
        <v>1228</v>
      </c>
      <c r="AT23" s="3"/>
      <c r="AU23" s="3"/>
      <c r="AV23" s="3">
        <v>300</v>
      </c>
      <c r="AW23" s="3">
        <v>100</v>
      </c>
      <c r="AX23" s="3"/>
      <c r="AY23" s="11">
        <f t="shared" si="17"/>
        <v>1628</v>
      </c>
      <c r="AZ23" s="10"/>
      <c r="BA23" s="7">
        <f t="shared" si="18"/>
        <v>0</v>
      </c>
      <c r="BB23" s="3"/>
      <c r="BC23" s="3"/>
      <c r="BD23" s="3"/>
      <c r="BE23" s="3"/>
      <c r="BF23" s="3"/>
      <c r="BG23" s="11">
        <f t="shared" si="19"/>
        <v>0</v>
      </c>
      <c r="BH23" s="10"/>
      <c r="BI23" s="7">
        <f t="shared" si="20"/>
        <v>0</v>
      </c>
      <c r="BJ23" s="3"/>
      <c r="BK23" s="3"/>
      <c r="BL23" s="3"/>
      <c r="BM23" s="3"/>
      <c r="BN23" s="3"/>
      <c r="BO23" s="11">
        <f t="shared" si="21"/>
        <v>0</v>
      </c>
      <c r="BP23" s="10"/>
      <c r="BQ23" s="7">
        <f t="shared" si="22"/>
        <v>0</v>
      </c>
      <c r="BR23" s="3"/>
      <c r="BS23" s="3"/>
      <c r="BT23" s="3"/>
      <c r="BU23" s="3"/>
      <c r="BV23" s="3"/>
      <c r="BW23" s="11">
        <f t="shared" si="23"/>
        <v>0</v>
      </c>
      <c r="BX23" s="10"/>
      <c r="BY23" s="7">
        <f t="shared" si="24"/>
        <v>0</v>
      </c>
      <c r="BZ23" s="3"/>
      <c r="CA23" s="3"/>
      <c r="CB23" s="3"/>
      <c r="CC23" s="3"/>
      <c r="CD23" s="3"/>
      <c r="CE23" s="11">
        <f t="shared" si="25"/>
        <v>0</v>
      </c>
      <c r="CF23" s="10"/>
      <c r="CG23" s="7">
        <f t="shared" si="26"/>
        <v>0</v>
      </c>
      <c r="CH23" s="3"/>
      <c r="CI23" s="3"/>
      <c r="CJ23" s="3"/>
      <c r="CK23" s="3"/>
      <c r="CL23" s="3"/>
      <c r="CM23" s="11">
        <f t="shared" si="27"/>
        <v>0</v>
      </c>
      <c r="CN23" s="62">
        <f t="shared" si="28"/>
        <v>882.12000000000012</v>
      </c>
      <c r="CO23" s="79">
        <v>11</v>
      </c>
      <c r="CP23" s="2"/>
      <c r="CQ23" s="6">
        <f t="shared" si="43"/>
        <v>1481.3</v>
      </c>
      <c r="CR23" s="6">
        <f t="shared" si="1"/>
        <v>1301.3</v>
      </c>
      <c r="CS23" s="6">
        <f t="shared" si="29"/>
        <v>0</v>
      </c>
      <c r="CT23" s="6">
        <f t="shared" si="30"/>
        <v>0</v>
      </c>
      <c r="CU23" s="6">
        <f t="shared" si="31"/>
        <v>0</v>
      </c>
      <c r="CV23" s="6">
        <f t="shared" si="32"/>
        <v>1628</v>
      </c>
      <c r="CW23" s="6">
        <f t="shared" si="33"/>
        <v>0</v>
      </c>
      <c r="CX23" s="6">
        <f t="shared" si="34"/>
        <v>0</v>
      </c>
      <c r="CY23" s="6">
        <f t="shared" si="35"/>
        <v>0</v>
      </c>
      <c r="CZ23" s="6">
        <f t="shared" si="36"/>
        <v>0</v>
      </c>
      <c r="DA23" s="6">
        <f t="shared" si="37"/>
        <v>0</v>
      </c>
      <c r="DC23" s="6">
        <f t="shared" si="38"/>
        <v>1628</v>
      </c>
      <c r="DD23" s="6">
        <f t="shared" si="39"/>
        <v>1481.3</v>
      </c>
      <c r="DE23" s="6">
        <f t="shared" si="40"/>
        <v>1301.3</v>
      </c>
      <c r="DF23" s="6">
        <f t="shared" si="41"/>
        <v>0</v>
      </c>
      <c r="DG23" s="6">
        <f t="shared" si="42"/>
        <v>0</v>
      </c>
    </row>
    <row r="24" spans="1:111" x14ac:dyDescent="0.2">
      <c r="A24" s="21" t="s">
        <v>158</v>
      </c>
      <c r="B24" s="111">
        <v>1980</v>
      </c>
      <c r="C24" s="23" t="s">
        <v>129</v>
      </c>
      <c r="D24" s="10">
        <v>563</v>
      </c>
      <c r="E24" s="7">
        <f t="shared" si="6"/>
        <v>1182.3</v>
      </c>
      <c r="F24" s="3"/>
      <c r="G24" s="3"/>
      <c r="H24" s="3">
        <v>20</v>
      </c>
      <c r="I24" s="3">
        <v>120</v>
      </c>
      <c r="J24" s="3"/>
      <c r="K24" s="11">
        <f t="shared" si="7"/>
        <v>1322.3</v>
      </c>
      <c r="L24" s="10"/>
      <c r="M24" s="7">
        <f t="shared" si="8"/>
        <v>0</v>
      </c>
      <c r="N24" s="3"/>
      <c r="O24" s="3"/>
      <c r="P24" s="3"/>
      <c r="Q24" s="3"/>
      <c r="R24" s="3"/>
      <c r="S24" s="11">
        <f t="shared" si="9"/>
        <v>0</v>
      </c>
      <c r="T24" s="19">
        <v>646</v>
      </c>
      <c r="U24" s="7">
        <f t="shared" si="10"/>
        <v>1292</v>
      </c>
      <c r="V24" s="24"/>
      <c r="W24" s="24"/>
      <c r="X24" s="24">
        <v>100</v>
      </c>
      <c r="Y24" s="7">
        <v>60</v>
      </c>
      <c r="Z24" s="24"/>
      <c r="AA24" s="11">
        <f t="shared" si="11"/>
        <v>1452</v>
      </c>
      <c r="AB24" s="10"/>
      <c r="AC24" s="7">
        <f t="shared" si="12"/>
        <v>0</v>
      </c>
      <c r="AD24" s="3"/>
      <c r="AE24" s="3"/>
      <c r="AF24" s="3"/>
      <c r="AG24" s="3"/>
      <c r="AH24" s="5"/>
      <c r="AI24" s="11">
        <f t="shared" si="13"/>
        <v>0</v>
      </c>
      <c r="AJ24" s="19"/>
      <c r="AK24" s="7">
        <f t="shared" si="14"/>
        <v>0</v>
      </c>
      <c r="AL24" s="24"/>
      <c r="AM24" s="24"/>
      <c r="AN24" s="24"/>
      <c r="AO24" s="7"/>
      <c r="AP24" s="24"/>
      <c r="AQ24" s="11">
        <f t="shared" si="15"/>
        <v>0</v>
      </c>
      <c r="AR24" s="10"/>
      <c r="AS24" s="7">
        <f t="shared" si="16"/>
        <v>0</v>
      </c>
      <c r="AT24" s="3"/>
      <c r="AU24" s="3"/>
      <c r="AV24" s="3"/>
      <c r="AW24" s="3"/>
      <c r="AX24" s="3"/>
      <c r="AY24" s="11">
        <f t="shared" si="17"/>
        <v>0</v>
      </c>
      <c r="AZ24" s="10"/>
      <c r="BA24" s="7">
        <f t="shared" si="18"/>
        <v>0</v>
      </c>
      <c r="BB24" s="3"/>
      <c r="BC24" s="3"/>
      <c r="BD24" s="3"/>
      <c r="BE24" s="3"/>
      <c r="BF24" s="3"/>
      <c r="BG24" s="11">
        <f t="shared" si="19"/>
        <v>0</v>
      </c>
      <c r="BH24" s="10"/>
      <c r="BI24" s="7">
        <f t="shared" si="20"/>
        <v>0</v>
      </c>
      <c r="BJ24" s="3"/>
      <c r="BK24" s="3"/>
      <c r="BL24" s="3"/>
      <c r="BM24" s="3"/>
      <c r="BN24" s="3"/>
      <c r="BO24" s="11">
        <f t="shared" si="21"/>
        <v>0</v>
      </c>
      <c r="BP24" s="10">
        <v>556</v>
      </c>
      <c r="BQ24" s="7">
        <f t="shared" si="22"/>
        <v>1167.6000000000001</v>
      </c>
      <c r="BR24" s="3"/>
      <c r="BS24" s="3"/>
      <c r="BT24" s="3">
        <v>100</v>
      </c>
      <c r="BU24" s="3">
        <v>70</v>
      </c>
      <c r="BV24" s="3"/>
      <c r="BW24" s="11">
        <f t="shared" si="23"/>
        <v>1337.6000000000001</v>
      </c>
      <c r="BX24" s="10"/>
      <c r="BY24" s="7">
        <f t="shared" si="24"/>
        <v>0</v>
      </c>
      <c r="BZ24" s="3"/>
      <c r="CA24" s="3"/>
      <c r="CB24" s="3"/>
      <c r="CC24" s="3"/>
      <c r="CD24" s="3"/>
      <c r="CE24" s="11">
        <f t="shared" si="25"/>
        <v>0</v>
      </c>
      <c r="CF24" s="10"/>
      <c r="CG24" s="7">
        <f t="shared" si="26"/>
        <v>0</v>
      </c>
      <c r="CH24" s="3"/>
      <c r="CI24" s="3"/>
      <c r="CJ24" s="3"/>
      <c r="CK24" s="3"/>
      <c r="CL24" s="3"/>
      <c r="CM24" s="11">
        <f t="shared" si="27"/>
        <v>0</v>
      </c>
      <c r="CN24" s="62">
        <f t="shared" si="28"/>
        <v>822.38000000000011</v>
      </c>
      <c r="CO24" s="79">
        <v>12</v>
      </c>
      <c r="CP24" s="2"/>
      <c r="CQ24" s="6">
        <f t="shared" si="43"/>
        <v>1322.3</v>
      </c>
      <c r="CR24" s="6">
        <f t="shared" si="1"/>
        <v>0</v>
      </c>
      <c r="CS24" s="6">
        <f t="shared" si="29"/>
        <v>1452</v>
      </c>
      <c r="CT24" s="6">
        <f t="shared" si="30"/>
        <v>0</v>
      </c>
      <c r="CU24" s="6">
        <f t="shared" si="31"/>
        <v>0</v>
      </c>
      <c r="CV24" s="6">
        <f t="shared" si="32"/>
        <v>0</v>
      </c>
      <c r="CW24" s="6">
        <f t="shared" si="33"/>
        <v>0</v>
      </c>
      <c r="CX24" s="6">
        <f t="shared" si="34"/>
        <v>0</v>
      </c>
      <c r="CY24" s="6">
        <f t="shared" si="35"/>
        <v>1337.6000000000001</v>
      </c>
      <c r="CZ24" s="6">
        <f t="shared" si="36"/>
        <v>0</v>
      </c>
      <c r="DA24" s="6">
        <f t="shared" si="37"/>
        <v>0</v>
      </c>
      <c r="DC24" s="6">
        <f t="shared" si="38"/>
        <v>1452</v>
      </c>
      <c r="DD24" s="6">
        <f t="shared" si="39"/>
        <v>1337.6000000000001</v>
      </c>
      <c r="DE24" s="6">
        <f t="shared" si="40"/>
        <v>1322.3</v>
      </c>
      <c r="DF24" s="6">
        <f t="shared" si="41"/>
        <v>0</v>
      </c>
      <c r="DG24" s="6">
        <f t="shared" si="42"/>
        <v>0</v>
      </c>
    </row>
    <row r="25" spans="1:111" x14ac:dyDescent="0.2">
      <c r="A25" s="21" t="s">
        <v>46</v>
      </c>
      <c r="B25" s="111">
        <v>1989</v>
      </c>
      <c r="C25" s="23" t="s">
        <v>61</v>
      </c>
      <c r="D25" s="10">
        <v>564</v>
      </c>
      <c r="E25" s="7">
        <f t="shared" si="6"/>
        <v>1184.4000000000001</v>
      </c>
      <c r="F25" s="3"/>
      <c r="G25" s="3"/>
      <c r="H25" s="3">
        <v>300</v>
      </c>
      <c r="I25" s="3">
        <v>120</v>
      </c>
      <c r="J25" s="3"/>
      <c r="K25" s="11">
        <f t="shared" si="7"/>
        <v>1604.4</v>
      </c>
      <c r="L25" s="10">
        <v>576</v>
      </c>
      <c r="M25" s="7">
        <f t="shared" si="8"/>
        <v>1209.6000000000001</v>
      </c>
      <c r="N25" s="3"/>
      <c r="O25" s="3"/>
      <c r="P25" s="3">
        <v>300</v>
      </c>
      <c r="Q25" s="3">
        <v>140</v>
      </c>
      <c r="R25" s="3">
        <v>400</v>
      </c>
      <c r="S25" s="11">
        <f t="shared" si="9"/>
        <v>2049.6000000000004</v>
      </c>
      <c r="T25" s="19"/>
      <c r="U25" s="7">
        <f t="shared" si="10"/>
        <v>0</v>
      </c>
      <c r="V25" s="24"/>
      <c r="W25" s="24"/>
      <c r="X25" s="24"/>
      <c r="Y25" s="7"/>
      <c r="Z25" s="24"/>
      <c r="AA25" s="11">
        <f t="shared" si="11"/>
        <v>0</v>
      </c>
      <c r="AB25" s="10"/>
      <c r="AC25" s="7">
        <f t="shared" si="12"/>
        <v>0</v>
      </c>
      <c r="AD25" s="3"/>
      <c r="AE25" s="3"/>
      <c r="AF25" s="3"/>
      <c r="AG25" s="3"/>
      <c r="AH25" s="5"/>
      <c r="AI25" s="11">
        <f t="shared" si="13"/>
        <v>0</v>
      </c>
      <c r="AJ25" s="19"/>
      <c r="AK25" s="7">
        <f t="shared" si="14"/>
        <v>0</v>
      </c>
      <c r="AL25" s="24"/>
      <c r="AM25" s="24"/>
      <c r="AN25" s="24"/>
      <c r="AO25" s="7"/>
      <c r="AP25" s="24"/>
      <c r="AQ25" s="11">
        <f t="shared" si="15"/>
        <v>0</v>
      </c>
      <c r="AR25" s="10"/>
      <c r="AS25" s="7">
        <f t="shared" si="16"/>
        <v>0</v>
      </c>
      <c r="AT25" s="3"/>
      <c r="AU25" s="3"/>
      <c r="AV25" s="3"/>
      <c r="AW25" s="3"/>
      <c r="AX25" s="3"/>
      <c r="AY25" s="11">
        <f t="shared" si="17"/>
        <v>0</v>
      </c>
      <c r="AZ25" s="10"/>
      <c r="BA25" s="7">
        <f t="shared" si="18"/>
        <v>0</v>
      </c>
      <c r="BB25" s="3"/>
      <c r="BC25" s="3"/>
      <c r="BD25" s="3"/>
      <c r="BE25" s="3"/>
      <c r="BF25" s="3"/>
      <c r="BG25" s="11">
        <f t="shared" si="19"/>
        <v>0</v>
      </c>
      <c r="BH25" s="10"/>
      <c r="BI25" s="7">
        <f t="shared" si="20"/>
        <v>0</v>
      </c>
      <c r="BJ25" s="3"/>
      <c r="BK25" s="3"/>
      <c r="BL25" s="3"/>
      <c r="BM25" s="3"/>
      <c r="BN25" s="3"/>
      <c r="BO25" s="11">
        <f t="shared" si="21"/>
        <v>0</v>
      </c>
      <c r="BP25" s="10"/>
      <c r="BQ25" s="7">
        <f t="shared" si="22"/>
        <v>0</v>
      </c>
      <c r="BR25" s="3"/>
      <c r="BS25" s="3"/>
      <c r="BT25" s="3"/>
      <c r="BU25" s="3"/>
      <c r="BV25" s="3"/>
      <c r="BW25" s="11">
        <f t="shared" si="23"/>
        <v>0</v>
      </c>
      <c r="BX25" s="10"/>
      <c r="BY25" s="7">
        <f t="shared" si="24"/>
        <v>0</v>
      </c>
      <c r="BZ25" s="3"/>
      <c r="CA25" s="3"/>
      <c r="CB25" s="3"/>
      <c r="CC25" s="3"/>
      <c r="CD25" s="3"/>
      <c r="CE25" s="11">
        <f t="shared" si="25"/>
        <v>0</v>
      </c>
      <c r="CF25" s="10"/>
      <c r="CG25" s="7">
        <f t="shared" si="26"/>
        <v>0</v>
      </c>
      <c r="CH25" s="3"/>
      <c r="CI25" s="3"/>
      <c r="CJ25" s="3"/>
      <c r="CK25" s="3"/>
      <c r="CL25" s="3"/>
      <c r="CM25" s="11">
        <f t="shared" si="27"/>
        <v>0</v>
      </c>
      <c r="CN25" s="62">
        <f t="shared" si="28"/>
        <v>730.80000000000007</v>
      </c>
      <c r="CO25" s="79">
        <v>13</v>
      </c>
      <c r="CP25" s="2"/>
      <c r="CQ25" s="6">
        <f t="shared" si="43"/>
        <v>1604.4</v>
      </c>
      <c r="CR25" s="6">
        <f t="shared" si="1"/>
        <v>2049.6000000000004</v>
      </c>
      <c r="CS25" s="6">
        <f t="shared" si="29"/>
        <v>0</v>
      </c>
      <c r="CT25" s="6">
        <f t="shared" si="30"/>
        <v>0</v>
      </c>
      <c r="CU25" s="6">
        <f t="shared" si="31"/>
        <v>0</v>
      </c>
      <c r="CV25" s="6">
        <f t="shared" si="32"/>
        <v>0</v>
      </c>
      <c r="CW25" s="6">
        <f t="shared" si="33"/>
        <v>0</v>
      </c>
      <c r="CX25" s="6">
        <f t="shared" si="34"/>
        <v>0</v>
      </c>
      <c r="CY25" s="6">
        <f t="shared" si="35"/>
        <v>0</v>
      </c>
      <c r="CZ25" s="6">
        <f t="shared" si="36"/>
        <v>0</v>
      </c>
      <c r="DA25" s="6">
        <f t="shared" si="37"/>
        <v>0</v>
      </c>
      <c r="DC25" s="6">
        <f t="shared" si="38"/>
        <v>2049.6000000000004</v>
      </c>
      <c r="DD25" s="6">
        <f t="shared" si="39"/>
        <v>1604.4</v>
      </c>
      <c r="DE25" s="6">
        <f t="shared" si="40"/>
        <v>0</v>
      </c>
      <c r="DF25" s="6">
        <f t="shared" si="41"/>
        <v>0</v>
      </c>
      <c r="DG25" s="6">
        <f t="shared" si="42"/>
        <v>0</v>
      </c>
    </row>
    <row r="26" spans="1:111" x14ac:dyDescent="0.2">
      <c r="A26" s="21" t="s">
        <v>52</v>
      </c>
      <c r="B26" s="111">
        <v>1974</v>
      </c>
      <c r="C26" s="23" t="s">
        <v>50</v>
      </c>
      <c r="D26" s="10">
        <v>557</v>
      </c>
      <c r="E26" s="7">
        <f t="shared" si="6"/>
        <v>1169.7</v>
      </c>
      <c r="F26" s="3"/>
      <c r="G26" s="3"/>
      <c r="H26" s="3">
        <v>20</v>
      </c>
      <c r="I26" s="3">
        <v>120</v>
      </c>
      <c r="J26" s="3">
        <v>400</v>
      </c>
      <c r="K26" s="11">
        <f t="shared" si="7"/>
        <v>1709.6999999999998</v>
      </c>
      <c r="L26" s="10"/>
      <c r="M26" s="7">
        <f t="shared" si="8"/>
        <v>0</v>
      </c>
      <c r="N26" s="3"/>
      <c r="O26" s="3"/>
      <c r="P26" s="3"/>
      <c r="Q26" s="3"/>
      <c r="R26" s="3"/>
      <c r="S26" s="11">
        <f t="shared" si="9"/>
        <v>0</v>
      </c>
      <c r="T26" s="19"/>
      <c r="U26" s="7">
        <f t="shared" si="10"/>
        <v>0</v>
      </c>
      <c r="V26" s="24"/>
      <c r="W26" s="24"/>
      <c r="X26" s="24"/>
      <c r="Y26" s="7"/>
      <c r="Z26" s="24"/>
      <c r="AA26" s="11">
        <f t="shared" si="11"/>
        <v>0</v>
      </c>
      <c r="AB26" s="10"/>
      <c r="AC26" s="7">
        <f t="shared" si="12"/>
        <v>0</v>
      </c>
      <c r="AD26" s="3"/>
      <c r="AE26" s="3"/>
      <c r="AF26" s="3"/>
      <c r="AG26" s="3"/>
      <c r="AH26" s="5"/>
      <c r="AI26" s="11">
        <f t="shared" si="13"/>
        <v>0</v>
      </c>
      <c r="AJ26" s="19"/>
      <c r="AK26" s="7">
        <f t="shared" si="14"/>
        <v>0</v>
      </c>
      <c r="AL26" s="24"/>
      <c r="AM26" s="24"/>
      <c r="AN26" s="24"/>
      <c r="AO26" s="7"/>
      <c r="AP26" s="24"/>
      <c r="AQ26" s="11">
        <f t="shared" si="15"/>
        <v>0</v>
      </c>
      <c r="AR26" s="10">
        <v>627</v>
      </c>
      <c r="AS26" s="7">
        <f t="shared" si="16"/>
        <v>1254</v>
      </c>
      <c r="AT26" s="3"/>
      <c r="AU26" s="3"/>
      <c r="AV26" s="3">
        <v>500</v>
      </c>
      <c r="AW26" s="3">
        <v>100</v>
      </c>
      <c r="AX26" s="3"/>
      <c r="AY26" s="11">
        <f t="shared" si="17"/>
        <v>1854</v>
      </c>
      <c r="AZ26" s="10"/>
      <c r="BA26" s="7">
        <f t="shared" si="18"/>
        <v>0</v>
      </c>
      <c r="BB26" s="3"/>
      <c r="BC26" s="3"/>
      <c r="BD26" s="3"/>
      <c r="BE26" s="3"/>
      <c r="BF26" s="3"/>
      <c r="BG26" s="11">
        <f t="shared" si="19"/>
        <v>0</v>
      </c>
      <c r="BH26" s="10"/>
      <c r="BI26" s="7">
        <f t="shared" si="20"/>
        <v>0</v>
      </c>
      <c r="BJ26" s="3"/>
      <c r="BK26" s="3"/>
      <c r="BL26" s="3"/>
      <c r="BM26" s="3"/>
      <c r="BN26" s="3"/>
      <c r="BO26" s="11">
        <f t="shared" si="21"/>
        <v>0</v>
      </c>
      <c r="BP26" s="10"/>
      <c r="BQ26" s="7">
        <f t="shared" si="22"/>
        <v>0</v>
      </c>
      <c r="BR26" s="3"/>
      <c r="BS26" s="3"/>
      <c r="BT26" s="3"/>
      <c r="BU26" s="3"/>
      <c r="BV26" s="3"/>
      <c r="BW26" s="11">
        <f t="shared" si="23"/>
        <v>0</v>
      </c>
      <c r="BX26" s="10"/>
      <c r="BY26" s="7">
        <f t="shared" si="24"/>
        <v>0</v>
      </c>
      <c r="BZ26" s="3"/>
      <c r="CA26" s="3"/>
      <c r="CB26" s="3"/>
      <c r="CC26" s="3"/>
      <c r="CD26" s="3"/>
      <c r="CE26" s="11">
        <f t="shared" si="25"/>
        <v>0</v>
      </c>
      <c r="CF26" s="10"/>
      <c r="CG26" s="7">
        <f t="shared" si="26"/>
        <v>0</v>
      </c>
      <c r="CH26" s="3"/>
      <c r="CI26" s="3"/>
      <c r="CJ26" s="3"/>
      <c r="CK26" s="3"/>
      <c r="CL26" s="3"/>
      <c r="CM26" s="11">
        <f t="shared" si="27"/>
        <v>0</v>
      </c>
      <c r="CN26" s="62">
        <f t="shared" si="28"/>
        <v>712.74</v>
      </c>
      <c r="CO26" s="79">
        <v>14</v>
      </c>
      <c r="CP26" s="2"/>
      <c r="CQ26" s="6">
        <f t="shared" si="43"/>
        <v>1709.6999999999998</v>
      </c>
      <c r="CR26" s="6">
        <f t="shared" si="1"/>
        <v>0</v>
      </c>
      <c r="CS26" s="6">
        <f t="shared" si="29"/>
        <v>0</v>
      </c>
      <c r="CT26" s="6">
        <f t="shared" si="30"/>
        <v>0</v>
      </c>
      <c r="CU26" s="6">
        <f t="shared" si="31"/>
        <v>0</v>
      </c>
      <c r="CV26" s="6">
        <f t="shared" si="32"/>
        <v>1854</v>
      </c>
      <c r="CW26" s="6">
        <f t="shared" si="33"/>
        <v>0</v>
      </c>
      <c r="CX26" s="6">
        <f t="shared" si="34"/>
        <v>0</v>
      </c>
      <c r="CY26" s="6">
        <f t="shared" si="35"/>
        <v>0</v>
      </c>
      <c r="CZ26" s="6">
        <f t="shared" si="36"/>
        <v>0</v>
      </c>
      <c r="DA26" s="6">
        <f t="shared" si="37"/>
        <v>0</v>
      </c>
      <c r="DC26" s="6">
        <f t="shared" si="38"/>
        <v>1854</v>
      </c>
      <c r="DD26" s="6">
        <f t="shared" si="39"/>
        <v>1709.6999999999998</v>
      </c>
      <c r="DE26" s="6">
        <f t="shared" si="40"/>
        <v>0</v>
      </c>
      <c r="DF26" s="6">
        <f t="shared" si="41"/>
        <v>0</v>
      </c>
      <c r="DG26" s="6">
        <f t="shared" si="42"/>
        <v>0</v>
      </c>
    </row>
    <row r="27" spans="1:111" x14ac:dyDescent="0.2">
      <c r="A27" s="21" t="s">
        <v>57</v>
      </c>
      <c r="B27" s="111">
        <v>1937</v>
      </c>
      <c r="C27" s="23" t="s">
        <v>35</v>
      </c>
      <c r="D27" s="10"/>
      <c r="E27" s="7">
        <f t="shared" si="6"/>
        <v>0</v>
      </c>
      <c r="F27" s="3"/>
      <c r="G27" s="3"/>
      <c r="H27" s="3"/>
      <c r="I27" s="3"/>
      <c r="J27" s="3"/>
      <c r="K27" s="11">
        <f t="shared" si="7"/>
        <v>0</v>
      </c>
      <c r="L27" s="10">
        <v>518</v>
      </c>
      <c r="M27" s="7">
        <f t="shared" si="8"/>
        <v>1087.8</v>
      </c>
      <c r="N27" s="3"/>
      <c r="O27" s="3"/>
      <c r="P27" s="3"/>
      <c r="Q27" s="3">
        <v>140</v>
      </c>
      <c r="R27" s="3"/>
      <c r="S27" s="11">
        <f t="shared" si="9"/>
        <v>1227.8</v>
      </c>
      <c r="T27" s="19">
        <v>465</v>
      </c>
      <c r="U27" s="7">
        <f t="shared" si="10"/>
        <v>930</v>
      </c>
      <c r="V27" s="24"/>
      <c r="W27" s="24"/>
      <c r="X27" s="24">
        <v>30</v>
      </c>
      <c r="Y27" s="7">
        <v>60</v>
      </c>
      <c r="Z27" s="24"/>
      <c r="AA27" s="11">
        <f t="shared" si="11"/>
        <v>1020</v>
      </c>
      <c r="AB27" s="10"/>
      <c r="AC27" s="7">
        <f t="shared" si="12"/>
        <v>0</v>
      </c>
      <c r="AD27" s="3"/>
      <c r="AE27" s="3"/>
      <c r="AF27" s="3"/>
      <c r="AG27" s="3"/>
      <c r="AH27" s="5"/>
      <c r="AI27" s="11">
        <f t="shared" si="13"/>
        <v>0</v>
      </c>
      <c r="AJ27" s="19"/>
      <c r="AK27" s="7">
        <f t="shared" si="14"/>
        <v>0</v>
      </c>
      <c r="AL27" s="24"/>
      <c r="AM27" s="24"/>
      <c r="AN27" s="24"/>
      <c r="AO27" s="7"/>
      <c r="AP27" s="24"/>
      <c r="AQ27" s="11">
        <f t="shared" si="15"/>
        <v>0</v>
      </c>
      <c r="AR27" s="10"/>
      <c r="AS27" s="7">
        <f t="shared" si="16"/>
        <v>0</v>
      </c>
      <c r="AT27" s="3"/>
      <c r="AU27" s="3"/>
      <c r="AV27" s="3"/>
      <c r="AW27" s="3"/>
      <c r="AX27" s="3"/>
      <c r="AY27" s="11">
        <f t="shared" si="17"/>
        <v>0</v>
      </c>
      <c r="AZ27" s="10">
        <v>507</v>
      </c>
      <c r="BA27" s="7">
        <f t="shared" si="18"/>
        <v>1014</v>
      </c>
      <c r="BB27" s="3"/>
      <c r="BC27" s="3"/>
      <c r="BD27" s="3">
        <v>10</v>
      </c>
      <c r="BE27" s="3">
        <v>100</v>
      </c>
      <c r="BF27" s="3"/>
      <c r="BG27" s="11">
        <f t="shared" si="19"/>
        <v>1124</v>
      </c>
      <c r="BH27" s="10"/>
      <c r="BI27" s="7">
        <f t="shared" si="20"/>
        <v>0</v>
      </c>
      <c r="BJ27" s="3"/>
      <c r="BK27" s="3"/>
      <c r="BL27" s="3"/>
      <c r="BM27" s="3"/>
      <c r="BN27" s="3"/>
      <c r="BO27" s="11">
        <f t="shared" si="21"/>
        <v>0</v>
      </c>
      <c r="BP27" s="10"/>
      <c r="BQ27" s="7">
        <f t="shared" si="22"/>
        <v>0</v>
      </c>
      <c r="BR27" s="3"/>
      <c r="BS27" s="3"/>
      <c r="BT27" s="3"/>
      <c r="BU27" s="3"/>
      <c r="BV27" s="3"/>
      <c r="BW27" s="11">
        <f t="shared" si="23"/>
        <v>0</v>
      </c>
      <c r="BX27" s="10"/>
      <c r="BY27" s="7">
        <f t="shared" si="24"/>
        <v>0</v>
      </c>
      <c r="BZ27" s="3"/>
      <c r="CA27" s="3"/>
      <c r="CB27" s="3"/>
      <c r="CC27" s="3"/>
      <c r="CD27" s="3"/>
      <c r="CE27" s="11">
        <f t="shared" si="25"/>
        <v>0</v>
      </c>
      <c r="CF27" s="10"/>
      <c r="CG27" s="7">
        <f t="shared" si="26"/>
        <v>0</v>
      </c>
      <c r="CH27" s="3"/>
      <c r="CI27" s="3"/>
      <c r="CJ27" s="3"/>
      <c r="CK27" s="3"/>
      <c r="CL27" s="3"/>
      <c r="CM27" s="11">
        <f t="shared" si="27"/>
        <v>0</v>
      </c>
      <c r="CN27" s="62">
        <f t="shared" si="28"/>
        <v>674.36</v>
      </c>
      <c r="CO27" s="79">
        <v>15</v>
      </c>
      <c r="CP27" s="2"/>
      <c r="CQ27" s="6">
        <f t="shared" si="43"/>
        <v>0</v>
      </c>
      <c r="CR27" s="6">
        <f t="shared" si="1"/>
        <v>1227.8</v>
      </c>
      <c r="CS27" s="6">
        <f t="shared" si="29"/>
        <v>1020</v>
      </c>
      <c r="CT27" s="6">
        <f t="shared" si="30"/>
        <v>0</v>
      </c>
      <c r="CU27" s="6">
        <f t="shared" si="31"/>
        <v>0</v>
      </c>
      <c r="CV27" s="6">
        <f t="shared" si="32"/>
        <v>0</v>
      </c>
      <c r="CW27" s="6">
        <f t="shared" si="33"/>
        <v>1124</v>
      </c>
      <c r="CX27" s="6">
        <f t="shared" si="34"/>
        <v>0</v>
      </c>
      <c r="CY27" s="6">
        <f t="shared" si="35"/>
        <v>0</v>
      </c>
      <c r="CZ27" s="6">
        <f t="shared" si="36"/>
        <v>0</v>
      </c>
      <c r="DA27" s="6">
        <f t="shared" si="37"/>
        <v>0</v>
      </c>
      <c r="DC27" s="6">
        <f t="shared" si="38"/>
        <v>1227.8</v>
      </c>
      <c r="DD27" s="6">
        <f t="shared" si="39"/>
        <v>1124</v>
      </c>
      <c r="DE27" s="6">
        <f t="shared" si="40"/>
        <v>1020</v>
      </c>
      <c r="DF27" s="6">
        <f t="shared" si="41"/>
        <v>0</v>
      </c>
      <c r="DG27" s="6">
        <f t="shared" si="42"/>
        <v>0</v>
      </c>
    </row>
    <row r="28" spans="1:111" x14ac:dyDescent="0.2">
      <c r="A28" s="21" t="s">
        <v>102</v>
      </c>
      <c r="B28" s="111">
        <v>1972</v>
      </c>
      <c r="C28" s="23" t="s">
        <v>61</v>
      </c>
      <c r="D28" s="10"/>
      <c r="E28" s="7">
        <f t="shared" si="6"/>
        <v>0</v>
      </c>
      <c r="F28" s="3"/>
      <c r="G28" s="3"/>
      <c r="H28" s="3"/>
      <c r="I28" s="3"/>
      <c r="J28" s="3"/>
      <c r="K28" s="11">
        <f t="shared" si="7"/>
        <v>0</v>
      </c>
      <c r="L28" s="10">
        <v>537</v>
      </c>
      <c r="M28" s="7">
        <f t="shared" si="8"/>
        <v>1127.7</v>
      </c>
      <c r="N28" s="3"/>
      <c r="O28" s="3"/>
      <c r="P28" s="3"/>
      <c r="Q28" s="3">
        <v>140</v>
      </c>
      <c r="R28" s="3"/>
      <c r="S28" s="11">
        <f t="shared" si="9"/>
        <v>1267.7</v>
      </c>
      <c r="T28" s="19"/>
      <c r="U28" s="7">
        <f t="shared" si="10"/>
        <v>0</v>
      </c>
      <c r="V28" s="24"/>
      <c r="W28" s="24"/>
      <c r="X28" s="24"/>
      <c r="Y28" s="7"/>
      <c r="Z28" s="24"/>
      <c r="AA28" s="11">
        <f t="shared" si="11"/>
        <v>0</v>
      </c>
      <c r="AB28" s="10"/>
      <c r="AC28" s="7">
        <f t="shared" si="12"/>
        <v>0</v>
      </c>
      <c r="AD28" s="3"/>
      <c r="AE28" s="3"/>
      <c r="AF28" s="3"/>
      <c r="AG28" s="3"/>
      <c r="AH28" s="5"/>
      <c r="AI28" s="11">
        <f t="shared" si="13"/>
        <v>0</v>
      </c>
      <c r="AJ28" s="19"/>
      <c r="AK28" s="7">
        <f t="shared" si="14"/>
        <v>0</v>
      </c>
      <c r="AL28" s="24"/>
      <c r="AM28" s="24"/>
      <c r="AN28" s="24"/>
      <c r="AO28" s="7"/>
      <c r="AP28" s="24"/>
      <c r="AQ28" s="11">
        <f t="shared" si="15"/>
        <v>0</v>
      </c>
      <c r="AR28" s="10">
        <v>619</v>
      </c>
      <c r="AS28" s="7">
        <f t="shared" si="16"/>
        <v>1238</v>
      </c>
      <c r="AT28" s="3"/>
      <c r="AU28" s="3"/>
      <c r="AV28" s="3">
        <v>80</v>
      </c>
      <c r="AW28" s="3">
        <v>100</v>
      </c>
      <c r="AX28" s="3"/>
      <c r="AY28" s="11">
        <f t="shared" si="17"/>
        <v>1418</v>
      </c>
      <c r="AZ28" s="10"/>
      <c r="BA28" s="7">
        <f t="shared" si="18"/>
        <v>0</v>
      </c>
      <c r="BB28" s="3"/>
      <c r="BC28" s="3"/>
      <c r="BD28" s="3"/>
      <c r="BE28" s="3"/>
      <c r="BF28" s="3"/>
      <c r="BG28" s="11">
        <f t="shared" si="19"/>
        <v>0</v>
      </c>
      <c r="BH28" s="10"/>
      <c r="BI28" s="7">
        <f t="shared" si="20"/>
        <v>0</v>
      </c>
      <c r="BJ28" s="3"/>
      <c r="BK28" s="3"/>
      <c r="BL28" s="3"/>
      <c r="BM28" s="3"/>
      <c r="BN28" s="3"/>
      <c r="BO28" s="11">
        <f t="shared" si="21"/>
        <v>0</v>
      </c>
      <c r="BP28" s="10"/>
      <c r="BQ28" s="7">
        <f t="shared" si="22"/>
        <v>0</v>
      </c>
      <c r="BR28" s="3"/>
      <c r="BS28" s="3"/>
      <c r="BT28" s="3"/>
      <c r="BU28" s="3"/>
      <c r="BV28" s="3"/>
      <c r="BW28" s="11">
        <f t="shared" si="23"/>
        <v>0</v>
      </c>
      <c r="BX28" s="10"/>
      <c r="BY28" s="7">
        <f t="shared" si="24"/>
        <v>0</v>
      </c>
      <c r="BZ28" s="3"/>
      <c r="CA28" s="3"/>
      <c r="CB28" s="3"/>
      <c r="CC28" s="3"/>
      <c r="CD28" s="3"/>
      <c r="CE28" s="11">
        <f t="shared" si="25"/>
        <v>0</v>
      </c>
      <c r="CF28" s="10"/>
      <c r="CG28" s="7">
        <f t="shared" si="26"/>
        <v>0</v>
      </c>
      <c r="CH28" s="3"/>
      <c r="CI28" s="3"/>
      <c r="CJ28" s="3"/>
      <c r="CK28" s="3"/>
      <c r="CL28" s="3"/>
      <c r="CM28" s="11">
        <f t="shared" si="27"/>
        <v>0</v>
      </c>
      <c r="CN28" s="62">
        <f t="shared" si="28"/>
        <v>537.14</v>
      </c>
      <c r="CO28" s="79">
        <v>16</v>
      </c>
      <c r="CP28" s="2"/>
      <c r="CQ28" s="6">
        <f t="shared" si="43"/>
        <v>0</v>
      </c>
      <c r="CR28" s="6">
        <f t="shared" si="1"/>
        <v>1267.7</v>
      </c>
      <c r="CS28" s="6">
        <f t="shared" si="29"/>
        <v>0</v>
      </c>
      <c r="CT28" s="6">
        <f t="shared" si="30"/>
        <v>0</v>
      </c>
      <c r="CU28" s="6">
        <f t="shared" si="31"/>
        <v>0</v>
      </c>
      <c r="CV28" s="6">
        <f t="shared" si="32"/>
        <v>1418</v>
      </c>
      <c r="CW28" s="6">
        <f t="shared" si="33"/>
        <v>0</v>
      </c>
      <c r="CX28" s="6">
        <f t="shared" si="34"/>
        <v>0</v>
      </c>
      <c r="CY28" s="6">
        <f t="shared" si="35"/>
        <v>0</v>
      </c>
      <c r="CZ28" s="6">
        <f t="shared" si="36"/>
        <v>0</v>
      </c>
      <c r="DA28" s="6">
        <f t="shared" si="37"/>
        <v>0</v>
      </c>
      <c r="DC28" s="6">
        <f t="shared" si="38"/>
        <v>1418</v>
      </c>
      <c r="DD28" s="6">
        <f t="shared" si="39"/>
        <v>1267.7</v>
      </c>
      <c r="DE28" s="6">
        <f t="shared" si="40"/>
        <v>0</v>
      </c>
      <c r="DF28" s="6">
        <f t="shared" si="41"/>
        <v>0</v>
      </c>
      <c r="DG28" s="6">
        <f t="shared" si="42"/>
        <v>0</v>
      </c>
    </row>
    <row r="29" spans="1:111" x14ac:dyDescent="0.2">
      <c r="A29" s="21" t="s">
        <v>197</v>
      </c>
      <c r="B29" s="111">
        <v>1968</v>
      </c>
      <c r="C29" s="23" t="s">
        <v>129</v>
      </c>
      <c r="D29" s="10"/>
      <c r="E29" s="7">
        <f t="shared" si="6"/>
        <v>0</v>
      </c>
      <c r="F29" s="3"/>
      <c r="G29" s="3"/>
      <c r="H29" s="3"/>
      <c r="I29" s="3"/>
      <c r="J29" s="3"/>
      <c r="K29" s="11">
        <f t="shared" si="7"/>
        <v>0</v>
      </c>
      <c r="L29" s="10"/>
      <c r="M29" s="7">
        <f t="shared" si="8"/>
        <v>0</v>
      </c>
      <c r="N29" s="3"/>
      <c r="O29" s="3"/>
      <c r="P29" s="3"/>
      <c r="Q29" s="3"/>
      <c r="R29" s="3"/>
      <c r="S29" s="11">
        <f t="shared" si="9"/>
        <v>0</v>
      </c>
      <c r="T29" s="19"/>
      <c r="U29" s="7">
        <f t="shared" si="10"/>
        <v>0</v>
      </c>
      <c r="V29" s="24"/>
      <c r="W29" s="24"/>
      <c r="X29" s="24"/>
      <c r="Y29" s="7"/>
      <c r="Z29" s="24"/>
      <c r="AA29" s="11">
        <f t="shared" si="11"/>
        <v>0</v>
      </c>
      <c r="AB29" s="10"/>
      <c r="AC29" s="7">
        <f t="shared" si="12"/>
        <v>0</v>
      </c>
      <c r="AD29" s="3"/>
      <c r="AE29" s="3"/>
      <c r="AF29" s="3"/>
      <c r="AG29" s="3"/>
      <c r="AH29" s="5"/>
      <c r="AI29" s="11">
        <f t="shared" si="13"/>
        <v>0</v>
      </c>
      <c r="AJ29" s="19"/>
      <c r="AK29" s="7">
        <f t="shared" si="14"/>
        <v>0</v>
      </c>
      <c r="AL29" s="24"/>
      <c r="AM29" s="24"/>
      <c r="AN29" s="24"/>
      <c r="AO29" s="7"/>
      <c r="AP29" s="24"/>
      <c r="AQ29" s="11">
        <f t="shared" si="15"/>
        <v>0</v>
      </c>
      <c r="AR29" s="10"/>
      <c r="AS29" s="7">
        <f t="shared" si="16"/>
        <v>0</v>
      </c>
      <c r="AT29" s="3"/>
      <c r="AU29" s="3"/>
      <c r="AV29" s="3"/>
      <c r="AW29" s="3"/>
      <c r="AX29" s="3"/>
      <c r="AY29" s="11">
        <f t="shared" si="17"/>
        <v>0</v>
      </c>
      <c r="AZ29" s="10"/>
      <c r="BA29" s="7">
        <f t="shared" si="18"/>
        <v>0</v>
      </c>
      <c r="BB29" s="3"/>
      <c r="BC29" s="3"/>
      <c r="BD29" s="3"/>
      <c r="BE29" s="3"/>
      <c r="BF29" s="3"/>
      <c r="BG29" s="11">
        <f t="shared" si="19"/>
        <v>0</v>
      </c>
      <c r="BH29" s="10">
        <v>626</v>
      </c>
      <c r="BI29" s="7">
        <f t="shared" si="20"/>
        <v>1252</v>
      </c>
      <c r="BJ29" s="3"/>
      <c r="BK29" s="3"/>
      <c r="BL29" s="3"/>
      <c r="BM29" s="3">
        <v>140</v>
      </c>
      <c r="BN29" s="3"/>
      <c r="BO29" s="11">
        <f t="shared" si="21"/>
        <v>1392</v>
      </c>
      <c r="BP29" s="10"/>
      <c r="BQ29" s="7">
        <f t="shared" si="22"/>
        <v>0</v>
      </c>
      <c r="BR29" s="3"/>
      <c r="BS29" s="3"/>
      <c r="BT29" s="3"/>
      <c r="BU29" s="3"/>
      <c r="BV29" s="3"/>
      <c r="BW29" s="11">
        <f t="shared" si="23"/>
        <v>0</v>
      </c>
      <c r="BX29" s="10">
        <v>541</v>
      </c>
      <c r="BY29" s="7">
        <f t="shared" si="24"/>
        <v>1136.1000000000001</v>
      </c>
      <c r="BZ29" s="3"/>
      <c r="CA29" s="3"/>
      <c r="CB29" s="3">
        <v>10</v>
      </c>
      <c r="CC29" s="3">
        <v>110</v>
      </c>
      <c r="CD29" s="3"/>
      <c r="CE29" s="11">
        <f t="shared" si="25"/>
        <v>1256.1000000000001</v>
      </c>
      <c r="CF29" s="10"/>
      <c r="CG29" s="7">
        <f t="shared" si="26"/>
        <v>0</v>
      </c>
      <c r="CH29" s="3"/>
      <c r="CI29" s="3"/>
      <c r="CJ29" s="3"/>
      <c r="CK29" s="3"/>
      <c r="CL29" s="3"/>
      <c r="CM29" s="11">
        <f t="shared" si="27"/>
        <v>0</v>
      </c>
      <c r="CN29" s="62">
        <f t="shared" si="28"/>
        <v>529.62000000000012</v>
      </c>
      <c r="CO29" s="79">
        <v>17</v>
      </c>
      <c r="CP29" s="2"/>
      <c r="CQ29" s="6">
        <f t="shared" si="43"/>
        <v>0</v>
      </c>
      <c r="CR29" s="6">
        <f t="shared" si="1"/>
        <v>0</v>
      </c>
      <c r="CS29" s="6">
        <f t="shared" si="29"/>
        <v>0</v>
      </c>
      <c r="CT29" s="6">
        <f t="shared" si="30"/>
        <v>0</v>
      </c>
      <c r="CU29" s="6">
        <f t="shared" si="31"/>
        <v>0</v>
      </c>
      <c r="CV29" s="6">
        <f t="shared" si="32"/>
        <v>0</v>
      </c>
      <c r="CW29" s="6">
        <f t="shared" si="33"/>
        <v>0</v>
      </c>
      <c r="CX29" s="6">
        <f t="shared" si="34"/>
        <v>1392</v>
      </c>
      <c r="CY29" s="6">
        <f t="shared" si="35"/>
        <v>0</v>
      </c>
      <c r="CZ29" s="6">
        <f t="shared" si="36"/>
        <v>1256.1000000000001</v>
      </c>
      <c r="DA29" s="6">
        <f t="shared" si="37"/>
        <v>0</v>
      </c>
      <c r="DC29" s="6">
        <f t="shared" si="38"/>
        <v>1392</v>
      </c>
      <c r="DD29" s="6">
        <f t="shared" si="39"/>
        <v>1256.1000000000001</v>
      </c>
      <c r="DE29" s="6">
        <f t="shared" si="40"/>
        <v>0</v>
      </c>
      <c r="DF29" s="6">
        <f t="shared" si="41"/>
        <v>0</v>
      </c>
      <c r="DG29" s="6">
        <f t="shared" si="42"/>
        <v>0</v>
      </c>
    </row>
    <row r="30" spans="1:111" x14ac:dyDescent="0.2">
      <c r="A30" s="21" t="s">
        <v>29</v>
      </c>
      <c r="B30" s="111">
        <v>1938</v>
      </c>
      <c r="C30" s="23" t="s">
        <v>33</v>
      </c>
      <c r="D30" s="10"/>
      <c r="E30" s="7">
        <f t="shared" si="6"/>
        <v>0</v>
      </c>
      <c r="F30" s="3"/>
      <c r="G30" s="3"/>
      <c r="H30" s="3"/>
      <c r="I30" s="3"/>
      <c r="J30" s="3"/>
      <c r="K30" s="11">
        <f t="shared" si="7"/>
        <v>0</v>
      </c>
      <c r="L30" s="10"/>
      <c r="M30" s="7">
        <f t="shared" si="8"/>
        <v>0</v>
      </c>
      <c r="N30" s="3"/>
      <c r="O30" s="3"/>
      <c r="P30" s="3"/>
      <c r="Q30" s="3"/>
      <c r="R30" s="3"/>
      <c r="S30" s="11">
        <f t="shared" si="9"/>
        <v>0</v>
      </c>
      <c r="T30" s="19"/>
      <c r="U30" s="7">
        <f t="shared" si="10"/>
        <v>0</v>
      </c>
      <c r="V30" s="24"/>
      <c r="W30" s="24"/>
      <c r="X30" s="24"/>
      <c r="Y30" s="7"/>
      <c r="Z30" s="24"/>
      <c r="AA30" s="11">
        <f t="shared" si="11"/>
        <v>0</v>
      </c>
      <c r="AB30" s="10"/>
      <c r="AC30" s="7">
        <f t="shared" si="12"/>
        <v>0</v>
      </c>
      <c r="AD30" s="3"/>
      <c r="AE30" s="3"/>
      <c r="AF30" s="3"/>
      <c r="AG30" s="3"/>
      <c r="AH30" s="5"/>
      <c r="AI30" s="11">
        <f t="shared" si="13"/>
        <v>0</v>
      </c>
      <c r="AJ30" s="19"/>
      <c r="AK30" s="7">
        <f t="shared" si="14"/>
        <v>0</v>
      </c>
      <c r="AL30" s="24"/>
      <c r="AM30" s="24"/>
      <c r="AN30" s="24"/>
      <c r="AO30" s="7"/>
      <c r="AP30" s="24"/>
      <c r="AQ30" s="11">
        <f t="shared" si="15"/>
        <v>0</v>
      </c>
      <c r="AR30" s="10"/>
      <c r="AS30" s="7">
        <f t="shared" si="16"/>
        <v>0</v>
      </c>
      <c r="AT30" s="3"/>
      <c r="AU30" s="3"/>
      <c r="AV30" s="3"/>
      <c r="AW30" s="3"/>
      <c r="AX30" s="3"/>
      <c r="AY30" s="11">
        <f t="shared" si="17"/>
        <v>0</v>
      </c>
      <c r="AZ30" s="10">
        <v>586</v>
      </c>
      <c r="BA30" s="7">
        <f t="shared" si="18"/>
        <v>1172</v>
      </c>
      <c r="BB30" s="3"/>
      <c r="BC30" s="3"/>
      <c r="BD30" s="3">
        <v>30</v>
      </c>
      <c r="BE30" s="3">
        <v>100</v>
      </c>
      <c r="BF30" s="3"/>
      <c r="BG30" s="11">
        <f t="shared" si="19"/>
        <v>1302</v>
      </c>
      <c r="BH30" s="10">
        <v>590</v>
      </c>
      <c r="BI30" s="7">
        <f t="shared" si="20"/>
        <v>1180</v>
      </c>
      <c r="BJ30" s="3"/>
      <c r="BK30" s="3"/>
      <c r="BL30" s="3"/>
      <c r="BM30" s="3">
        <v>140</v>
      </c>
      <c r="BN30" s="3"/>
      <c r="BO30" s="11">
        <f t="shared" si="21"/>
        <v>1320</v>
      </c>
      <c r="BP30" s="10"/>
      <c r="BQ30" s="7">
        <f t="shared" si="22"/>
        <v>0</v>
      </c>
      <c r="BR30" s="3"/>
      <c r="BS30" s="3"/>
      <c r="BT30" s="3"/>
      <c r="BU30" s="3"/>
      <c r="BV30" s="3"/>
      <c r="BW30" s="11">
        <f t="shared" si="23"/>
        <v>0</v>
      </c>
      <c r="BX30" s="10"/>
      <c r="BY30" s="7">
        <f t="shared" si="24"/>
        <v>0</v>
      </c>
      <c r="BZ30" s="3"/>
      <c r="CA30" s="3"/>
      <c r="CB30" s="3"/>
      <c r="CC30" s="3"/>
      <c r="CD30" s="3"/>
      <c r="CE30" s="11">
        <f t="shared" si="25"/>
        <v>0</v>
      </c>
      <c r="CF30" s="10"/>
      <c r="CG30" s="7">
        <f t="shared" si="26"/>
        <v>0</v>
      </c>
      <c r="CH30" s="3"/>
      <c r="CI30" s="3"/>
      <c r="CJ30" s="3"/>
      <c r="CK30" s="3"/>
      <c r="CL30" s="3"/>
      <c r="CM30" s="11">
        <f t="shared" si="27"/>
        <v>0</v>
      </c>
      <c r="CN30" s="62">
        <f t="shared" si="28"/>
        <v>524.4</v>
      </c>
      <c r="CO30" s="79">
        <v>18</v>
      </c>
      <c r="CP30" s="2"/>
      <c r="CQ30" s="6">
        <f t="shared" si="43"/>
        <v>0</v>
      </c>
      <c r="CR30" s="6">
        <f t="shared" si="1"/>
        <v>0</v>
      </c>
      <c r="CS30" s="6">
        <f t="shared" si="29"/>
        <v>0</v>
      </c>
      <c r="CT30" s="6">
        <f t="shared" si="30"/>
        <v>0</v>
      </c>
      <c r="CU30" s="6">
        <f t="shared" si="31"/>
        <v>0</v>
      </c>
      <c r="CV30" s="6">
        <f t="shared" si="32"/>
        <v>0</v>
      </c>
      <c r="CW30" s="6">
        <f t="shared" si="33"/>
        <v>1302</v>
      </c>
      <c r="CX30" s="6">
        <f t="shared" si="34"/>
        <v>1320</v>
      </c>
      <c r="CY30" s="6">
        <f t="shared" si="35"/>
        <v>0</v>
      </c>
      <c r="CZ30" s="6">
        <f t="shared" si="36"/>
        <v>0</v>
      </c>
      <c r="DA30" s="6">
        <f t="shared" si="37"/>
        <v>0</v>
      </c>
      <c r="DC30" s="6">
        <f t="shared" si="38"/>
        <v>1320</v>
      </c>
      <c r="DD30" s="6">
        <f t="shared" si="39"/>
        <v>1302</v>
      </c>
      <c r="DE30" s="6">
        <f t="shared" si="40"/>
        <v>0</v>
      </c>
      <c r="DF30" s="6">
        <f t="shared" si="41"/>
        <v>0</v>
      </c>
      <c r="DG30" s="6">
        <f t="shared" si="42"/>
        <v>0</v>
      </c>
    </row>
    <row r="31" spans="1:111" x14ac:dyDescent="0.2">
      <c r="A31" s="21" t="s">
        <v>63</v>
      </c>
      <c r="B31" s="111">
        <v>1973</v>
      </c>
      <c r="C31" s="23" t="s">
        <v>129</v>
      </c>
      <c r="D31" s="10"/>
      <c r="E31" s="7">
        <f t="shared" si="6"/>
        <v>0</v>
      </c>
      <c r="F31" s="3"/>
      <c r="G31" s="3"/>
      <c r="H31" s="3"/>
      <c r="I31" s="3"/>
      <c r="J31" s="3"/>
      <c r="K31" s="11">
        <f t="shared" si="7"/>
        <v>0</v>
      </c>
      <c r="L31" s="10">
        <v>539</v>
      </c>
      <c r="M31" s="7">
        <f t="shared" si="8"/>
        <v>1131.9000000000001</v>
      </c>
      <c r="N31" s="3"/>
      <c r="O31" s="3"/>
      <c r="P31" s="3">
        <v>100</v>
      </c>
      <c r="Q31" s="3">
        <v>140</v>
      </c>
      <c r="R31" s="3"/>
      <c r="S31" s="11">
        <f t="shared" si="9"/>
        <v>1371.9</v>
      </c>
      <c r="T31" s="19"/>
      <c r="U31" s="7">
        <f t="shared" si="10"/>
        <v>0</v>
      </c>
      <c r="V31" s="24"/>
      <c r="W31" s="24"/>
      <c r="X31" s="24"/>
      <c r="Y31" s="7"/>
      <c r="Z31" s="24"/>
      <c r="AA31" s="11">
        <f t="shared" si="11"/>
        <v>0</v>
      </c>
      <c r="AB31" s="10"/>
      <c r="AC31" s="7">
        <f t="shared" si="12"/>
        <v>0</v>
      </c>
      <c r="AD31" s="3"/>
      <c r="AE31" s="3"/>
      <c r="AF31" s="3"/>
      <c r="AG31" s="3"/>
      <c r="AH31" s="5"/>
      <c r="AI31" s="11">
        <f t="shared" si="13"/>
        <v>0</v>
      </c>
      <c r="AJ31" s="19"/>
      <c r="AK31" s="7">
        <f t="shared" si="14"/>
        <v>0</v>
      </c>
      <c r="AL31" s="24"/>
      <c r="AM31" s="24"/>
      <c r="AN31" s="24"/>
      <c r="AO31" s="7"/>
      <c r="AP31" s="24"/>
      <c r="AQ31" s="11">
        <f t="shared" si="15"/>
        <v>0</v>
      </c>
      <c r="AR31" s="10"/>
      <c r="AS31" s="7">
        <f t="shared" si="16"/>
        <v>0</v>
      </c>
      <c r="AT31" s="3"/>
      <c r="AU31" s="3"/>
      <c r="AV31" s="3"/>
      <c r="AW31" s="3"/>
      <c r="AX31" s="3"/>
      <c r="AY31" s="11">
        <f t="shared" si="17"/>
        <v>0</v>
      </c>
      <c r="AZ31" s="10"/>
      <c r="BA31" s="7">
        <f t="shared" si="18"/>
        <v>0</v>
      </c>
      <c r="BB31" s="3"/>
      <c r="BC31" s="3"/>
      <c r="BD31" s="3"/>
      <c r="BE31" s="3"/>
      <c r="BF31" s="3"/>
      <c r="BG31" s="11">
        <f t="shared" si="19"/>
        <v>0</v>
      </c>
      <c r="BH31" s="10"/>
      <c r="BI31" s="7">
        <f t="shared" si="20"/>
        <v>0</v>
      </c>
      <c r="BJ31" s="3"/>
      <c r="BK31" s="3"/>
      <c r="BL31" s="3"/>
      <c r="BM31" s="3"/>
      <c r="BN31" s="3"/>
      <c r="BO31" s="11">
        <f t="shared" si="21"/>
        <v>0</v>
      </c>
      <c r="BP31" s="10"/>
      <c r="BQ31" s="7">
        <f t="shared" si="22"/>
        <v>0</v>
      </c>
      <c r="BR31" s="3"/>
      <c r="BS31" s="3"/>
      <c r="BT31" s="3"/>
      <c r="BU31" s="3"/>
      <c r="BV31" s="3"/>
      <c r="BW31" s="11">
        <f t="shared" si="23"/>
        <v>0</v>
      </c>
      <c r="BX31" s="10"/>
      <c r="BY31" s="7">
        <f t="shared" si="24"/>
        <v>0</v>
      </c>
      <c r="BZ31" s="3"/>
      <c r="CA31" s="3"/>
      <c r="CB31" s="3"/>
      <c r="CC31" s="3"/>
      <c r="CD31" s="3"/>
      <c r="CE31" s="11">
        <f t="shared" si="25"/>
        <v>0</v>
      </c>
      <c r="CF31" s="10"/>
      <c r="CG31" s="7">
        <f t="shared" si="26"/>
        <v>0</v>
      </c>
      <c r="CH31" s="3"/>
      <c r="CI31" s="3"/>
      <c r="CJ31" s="3"/>
      <c r="CK31" s="3"/>
      <c r="CL31" s="3"/>
      <c r="CM31" s="11">
        <f t="shared" si="27"/>
        <v>0</v>
      </c>
      <c r="CN31" s="62">
        <f t="shared" si="28"/>
        <v>274.38</v>
      </c>
      <c r="CO31" s="79">
        <v>19</v>
      </c>
      <c r="CP31" s="2"/>
      <c r="CQ31" s="6">
        <f t="shared" si="43"/>
        <v>0</v>
      </c>
      <c r="CR31" s="6">
        <f t="shared" si="1"/>
        <v>1371.9</v>
      </c>
      <c r="CS31" s="6">
        <f t="shared" si="29"/>
        <v>0</v>
      </c>
      <c r="CT31" s="6">
        <f t="shared" si="30"/>
        <v>0</v>
      </c>
      <c r="CU31" s="6">
        <f t="shared" si="31"/>
        <v>0</v>
      </c>
      <c r="CV31" s="6">
        <f t="shared" si="32"/>
        <v>0</v>
      </c>
      <c r="CW31" s="6">
        <f t="shared" si="33"/>
        <v>0</v>
      </c>
      <c r="CX31" s="6">
        <f t="shared" si="34"/>
        <v>0</v>
      </c>
      <c r="CY31" s="6">
        <f t="shared" si="35"/>
        <v>0</v>
      </c>
      <c r="CZ31" s="6">
        <f t="shared" si="36"/>
        <v>0</v>
      </c>
      <c r="DA31" s="6">
        <f t="shared" si="37"/>
        <v>0</v>
      </c>
      <c r="DC31" s="6">
        <f t="shared" si="38"/>
        <v>1371.9</v>
      </c>
      <c r="DD31" s="6">
        <f t="shared" si="39"/>
        <v>0</v>
      </c>
      <c r="DE31" s="6">
        <f t="shared" si="40"/>
        <v>0</v>
      </c>
      <c r="DF31" s="6">
        <f t="shared" si="41"/>
        <v>0</v>
      </c>
      <c r="DG31" s="6">
        <f t="shared" si="42"/>
        <v>0</v>
      </c>
    </row>
    <row r="32" spans="1:111" x14ac:dyDescent="0.2">
      <c r="A32" s="21" t="s">
        <v>168</v>
      </c>
      <c r="B32" s="111">
        <v>1976</v>
      </c>
      <c r="C32" s="23" t="s">
        <v>69</v>
      </c>
      <c r="D32" s="10"/>
      <c r="E32" s="7">
        <f t="shared" si="6"/>
        <v>0</v>
      </c>
      <c r="F32" s="3"/>
      <c r="G32" s="3"/>
      <c r="H32" s="3"/>
      <c r="I32" s="3"/>
      <c r="J32" s="3"/>
      <c r="K32" s="11">
        <f t="shared" si="7"/>
        <v>0</v>
      </c>
      <c r="L32" s="10">
        <v>546</v>
      </c>
      <c r="M32" s="7">
        <f t="shared" si="8"/>
        <v>1146.6000000000001</v>
      </c>
      <c r="N32" s="3"/>
      <c r="O32" s="3"/>
      <c r="P32" s="3">
        <v>40</v>
      </c>
      <c r="Q32" s="3">
        <v>140</v>
      </c>
      <c r="R32" s="3"/>
      <c r="S32" s="11">
        <f t="shared" si="9"/>
        <v>1326.6000000000001</v>
      </c>
      <c r="T32" s="19"/>
      <c r="U32" s="7">
        <f t="shared" si="10"/>
        <v>0</v>
      </c>
      <c r="V32" s="24"/>
      <c r="W32" s="24"/>
      <c r="X32" s="24"/>
      <c r="Y32" s="7"/>
      <c r="Z32" s="24"/>
      <c r="AA32" s="11">
        <f t="shared" si="11"/>
        <v>0</v>
      </c>
      <c r="AB32" s="10"/>
      <c r="AC32" s="7">
        <f t="shared" si="12"/>
        <v>0</v>
      </c>
      <c r="AD32" s="3"/>
      <c r="AE32" s="3"/>
      <c r="AF32" s="3"/>
      <c r="AG32" s="3"/>
      <c r="AH32" s="5"/>
      <c r="AI32" s="11">
        <f t="shared" si="13"/>
        <v>0</v>
      </c>
      <c r="AJ32" s="19"/>
      <c r="AK32" s="7">
        <f t="shared" si="14"/>
        <v>0</v>
      </c>
      <c r="AL32" s="24"/>
      <c r="AM32" s="24"/>
      <c r="AN32" s="24"/>
      <c r="AO32" s="7"/>
      <c r="AP32" s="24"/>
      <c r="AQ32" s="11">
        <f t="shared" si="15"/>
        <v>0</v>
      </c>
      <c r="AR32" s="10"/>
      <c r="AS32" s="7">
        <f t="shared" si="16"/>
        <v>0</v>
      </c>
      <c r="AT32" s="3"/>
      <c r="AU32" s="3"/>
      <c r="AV32" s="3"/>
      <c r="AW32" s="3"/>
      <c r="AX32" s="3"/>
      <c r="AY32" s="11">
        <f t="shared" si="17"/>
        <v>0</v>
      </c>
      <c r="AZ32" s="10"/>
      <c r="BA32" s="7">
        <f t="shared" si="18"/>
        <v>0</v>
      </c>
      <c r="BB32" s="3"/>
      <c r="BC32" s="3"/>
      <c r="BD32" s="3"/>
      <c r="BE32" s="3"/>
      <c r="BF32" s="3"/>
      <c r="BG32" s="11">
        <f t="shared" si="19"/>
        <v>0</v>
      </c>
      <c r="BH32" s="10"/>
      <c r="BI32" s="7">
        <f t="shared" si="20"/>
        <v>0</v>
      </c>
      <c r="BJ32" s="3"/>
      <c r="BK32" s="3"/>
      <c r="BL32" s="3"/>
      <c r="BM32" s="3"/>
      <c r="BN32" s="3"/>
      <c r="BO32" s="11">
        <f t="shared" si="21"/>
        <v>0</v>
      </c>
      <c r="BP32" s="10"/>
      <c r="BQ32" s="7">
        <f t="shared" si="22"/>
        <v>0</v>
      </c>
      <c r="BR32" s="3"/>
      <c r="BS32" s="3"/>
      <c r="BT32" s="3"/>
      <c r="BU32" s="3"/>
      <c r="BV32" s="3"/>
      <c r="BW32" s="11">
        <f t="shared" si="23"/>
        <v>0</v>
      </c>
      <c r="BX32" s="10"/>
      <c r="BY32" s="7">
        <f t="shared" si="24"/>
        <v>0</v>
      </c>
      <c r="BZ32" s="3"/>
      <c r="CA32" s="3"/>
      <c r="CB32" s="3"/>
      <c r="CC32" s="3"/>
      <c r="CD32" s="3"/>
      <c r="CE32" s="11">
        <f t="shared" si="25"/>
        <v>0</v>
      </c>
      <c r="CF32" s="10"/>
      <c r="CG32" s="7">
        <f t="shared" si="26"/>
        <v>0</v>
      </c>
      <c r="CH32" s="3"/>
      <c r="CI32" s="3"/>
      <c r="CJ32" s="3"/>
      <c r="CK32" s="3"/>
      <c r="CL32" s="3"/>
      <c r="CM32" s="11">
        <f t="shared" si="27"/>
        <v>0</v>
      </c>
      <c r="CN32" s="62">
        <f t="shared" si="28"/>
        <v>265.32000000000005</v>
      </c>
      <c r="CO32" s="79">
        <v>20</v>
      </c>
      <c r="CP32" s="2"/>
      <c r="CQ32" s="6">
        <f t="shared" si="43"/>
        <v>0</v>
      </c>
      <c r="CR32" s="6">
        <f t="shared" si="1"/>
        <v>1326.6000000000001</v>
      </c>
      <c r="CS32" s="6">
        <f t="shared" si="29"/>
        <v>0</v>
      </c>
      <c r="CT32" s="6">
        <f t="shared" si="30"/>
        <v>0</v>
      </c>
      <c r="CU32" s="6">
        <f t="shared" si="31"/>
        <v>0</v>
      </c>
      <c r="CV32" s="6">
        <f t="shared" si="32"/>
        <v>0</v>
      </c>
      <c r="CW32" s="6">
        <f t="shared" si="33"/>
        <v>0</v>
      </c>
      <c r="CX32" s="6">
        <f t="shared" si="34"/>
        <v>0</v>
      </c>
      <c r="CY32" s="6">
        <f t="shared" si="35"/>
        <v>0</v>
      </c>
      <c r="CZ32" s="6">
        <f t="shared" si="36"/>
        <v>0</v>
      </c>
      <c r="DA32" s="6">
        <f t="shared" si="37"/>
        <v>0</v>
      </c>
      <c r="DC32" s="6">
        <f t="shared" si="38"/>
        <v>1326.6000000000001</v>
      </c>
      <c r="DD32" s="6">
        <f t="shared" si="39"/>
        <v>0</v>
      </c>
      <c r="DE32" s="6">
        <f t="shared" si="40"/>
        <v>0</v>
      </c>
      <c r="DF32" s="6">
        <f t="shared" si="41"/>
        <v>0</v>
      </c>
      <c r="DG32" s="6">
        <f t="shared" si="42"/>
        <v>0</v>
      </c>
    </row>
    <row r="33" spans="1:111" x14ac:dyDescent="0.2">
      <c r="A33" s="21" t="s">
        <v>94</v>
      </c>
      <c r="B33" s="111">
        <v>1958</v>
      </c>
      <c r="C33" s="23" t="s">
        <v>61</v>
      </c>
      <c r="D33" s="10"/>
      <c r="E33" s="7">
        <f t="shared" si="6"/>
        <v>0</v>
      </c>
      <c r="F33" s="3"/>
      <c r="G33" s="3"/>
      <c r="H33" s="3"/>
      <c r="I33" s="3"/>
      <c r="J33" s="3"/>
      <c r="K33" s="11">
        <f t="shared" si="7"/>
        <v>0</v>
      </c>
      <c r="L33" s="10"/>
      <c r="M33" s="7">
        <f t="shared" si="8"/>
        <v>0</v>
      </c>
      <c r="N33" s="3"/>
      <c r="O33" s="3"/>
      <c r="P33" s="3"/>
      <c r="Q33" s="3"/>
      <c r="R33" s="3"/>
      <c r="S33" s="11">
        <f t="shared" si="9"/>
        <v>0</v>
      </c>
      <c r="T33" s="19"/>
      <c r="U33" s="7">
        <f t="shared" si="10"/>
        <v>0</v>
      </c>
      <c r="V33" s="24"/>
      <c r="W33" s="24"/>
      <c r="X33" s="24"/>
      <c r="Y33" s="7"/>
      <c r="Z33" s="24"/>
      <c r="AA33" s="11">
        <f t="shared" si="11"/>
        <v>0</v>
      </c>
      <c r="AB33" s="10"/>
      <c r="AC33" s="7">
        <f t="shared" si="12"/>
        <v>0</v>
      </c>
      <c r="AD33" s="3"/>
      <c r="AE33" s="3"/>
      <c r="AF33" s="3"/>
      <c r="AG33" s="3"/>
      <c r="AH33" s="5"/>
      <c r="AI33" s="11">
        <f t="shared" si="13"/>
        <v>0</v>
      </c>
      <c r="AJ33" s="19">
        <v>567</v>
      </c>
      <c r="AK33" s="7">
        <f t="shared" si="14"/>
        <v>1134</v>
      </c>
      <c r="AL33" s="24"/>
      <c r="AM33" s="24"/>
      <c r="AN33" s="24">
        <v>20</v>
      </c>
      <c r="AO33" s="7">
        <v>70</v>
      </c>
      <c r="AP33" s="24"/>
      <c r="AQ33" s="11">
        <f t="shared" si="15"/>
        <v>1224</v>
      </c>
      <c r="AR33" s="10"/>
      <c r="AS33" s="7">
        <f t="shared" si="16"/>
        <v>0</v>
      </c>
      <c r="AT33" s="3"/>
      <c r="AU33" s="3"/>
      <c r="AV33" s="3"/>
      <c r="AW33" s="3"/>
      <c r="AX33" s="3"/>
      <c r="AY33" s="11">
        <f t="shared" si="17"/>
        <v>0</v>
      </c>
      <c r="AZ33" s="10"/>
      <c r="BA33" s="7">
        <f t="shared" si="18"/>
        <v>0</v>
      </c>
      <c r="BB33" s="3"/>
      <c r="BC33" s="3"/>
      <c r="BD33" s="3"/>
      <c r="BE33" s="3"/>
      <c r="BF33" s="3"/>
      <c r="BG33" s="11">
        <f t="shared" si="19"/>
        <v>0</v>
      </c>
      <c r="BH33" s="10"/>
      <c r="BI33" s="7">
        <f t="shared" si="20"/>
        <v>0</v>
      </c>
      <c r="BJ33" s="3"/>
      <c r="BK33" s="3"/>
      <c r="BL33" s="3"/>
      <c r="BM33" s="3"/>
      <c r="BN33" s="3"/>
      <c r="BO33" s="11">
        <f t="shared" si="21"/>
        <v>0</v>
      </c>
      <c r="BP33" s="10"/>
      <c r="BQ33" s="7">
        <f t="shared" si="22"/>
        <v>0</v>
      </c>
      <c r="BR33" s="3"/>
      <c r="BS33" s="3"/>
      <c r="BT33" s="3"/>
      <c r="BU33" s="3"/>
      <c r="BV33" s="3"/>
      <c r="BW33" s="11">
        <f t="shared" si="23"/>
        <v>0</v>
      </c>
      <c r="BX33" s="10"/>
      <c r="BY33" s="7">
        <f t="shared" si="24"/>
        <v>0</v>
      </c>
      <c r="BZ33" s="3"/>
      <c r="CA33" s="3"/>
      <c r="CB33" s="3"/>
      <c r="CC33" s="3"/>
      <c r="CD33" s="3"/>
      <c r="CE33" s="11">
        <f t="shared" si="25"/>
        <v>0</v>
      </c>
      <c r="CF33" s="10"/>
      <c r="CG33" s="7">
        <f t="shared" si="26"/>
        <v>0</v>
      </c>
      <c r="CH33" s="3"/>
      <c r="CI33" s="3"/>
      <c r="CJ33" s="3"/>
      <c r="CK33" s="3"/>
      <c r="CL33" s="3"/>
      <c r="CM33" s="11">
        <f t="shared" si="27"/>
        <v>0</v>
      </c>
      <c r="CN33" s="62">
        <f t="shared" si="28"/>
        <v>244.8</v>
      </c>
      <c r="CO33" s="79">
        <v>21</v>
      </c>
      <c r="CP33" s="2"/>
      <c r="CQ33" s="6">
        <f t="shared" si="43"/>
        <v>0</v>
      </c>
      <c r="CR33" s="6">
        <f t="shared" si="1"/>
        <v>0</v>
      </c>
      <c r="CS33" s="6">
        <f t="shared" si="29"/>
        <v>0</v>
      </c>
      <c r="CT33" s="6">
        <f t="shared" si="30"/>
        <v>0</v>
      </c>
      <c r="CU33" s="6">
        <f t="shared" si="31"/>
        <v>1224</v>
      </c>
      <c r="CV33" s="6">
        <f t="shared" si="32"/>
        <v>0</v>
      </c>
      <c r="CW33" s="6">
        <f t="shared" si="33"/>
        <v>0</v>
      </c>
      <c r="CX33" s="6">
        <f t="shared" si="34"/>
        <v>0</v>
      </c>
      <c r="CY33" s="6">
        <f t="shared" si="35"/>
        <v>0</v>
      </c>
      <c r="CZ33" s="6">
        <f t="shared" si="36"/>
        <v>0</v>
      </c>
      <c r="DA33" s="6">
        <f t="shared" si="37"/>
        <v>0</v>
      </c>
      <c r="DC33" s="6">
        <f t="shared" si="38"/>
        <v>1224</v>
      </c>
      <c r="DD33" s="6">
        <f t="shared" si="39"/>
        <v>0</v>
      </c>
      <c r="DE33" s="6">
        <f t="shared" si="40"/>
        <v>0</v>
      </c>
      <c r="DF33" s="6">
        <f t="shared" si="41"/>
        <v>0</v>
      </c>
      <c r="DG33" s="6">
        <f t="shared" si="42"/>
        <v>0</v>
      </c>
    </row>
    <row r="34" spans="1:111" x14ac:dyDescent="0.2">
      <c r="A34" s="21" t="s">
        <v>149</v>
      </c>
      <c r="B34" s="111">
        <v>1990</v>
      </c>
      <c r="C34" s="23" t="s">
        <v>129</v>
      </c>
      <c r="D34" s="10">
        <v>511</v>
      </c>
      <c r="E34" s="7">
        <f t="shared" si="6"/>
        <v>1073.1000000000001</v>
      </c>
      <c r="F34" s="3"/>
      <c r="G34" s="3"/>
      <c r="H34" s="3"/>
      <c r="I34" s="3">
        <v>120</v>
      </c>
      <c r="J34" s="3"/>
      <c r="K34" s="11">
        <f t="shared" si="7"/>
        <v>1193.1000000000001</v>
      </c>
      <c r="L34" s="10"/>
      <c r="M34" s="7">
        <f t="shared" si="8"/>
        <v>0</v>
      </c>
      <c r="N34" s="3"/>
      <c r="O34" s="3"/>
      <c r="P34" s="3"/>
      <c r="Q34" s="3"/>
      <c r="R34" s="3"/>
      <c r="S34" s="11">
        <f t="shared" si="9"/>
        <v>0</v>
      </c>
      <c r="T34" s="19"/>
      <c r="U34" s="7">
        <f t="shared" si="10"/>
        <v>0</v>
      </c>
      <c r="V34" s="24"/>
      <c r="W34" s="24"/>
      <c r="X34" s="24"/>
      <c r="Y34" s="7"/>
      <c r="Z34" s="24"/>
      <c r="AA34" s="11">
        <f t="shared" si="11"/>
        <v>0</v>
      </c>
      <c r="AB34" s="10"/>
      <c r="AC34" s="7">
        <f t="shared" si="12"/>
        <v>0</v>
      </c>
      <c r="AD34" s="3"/>
      <c r="AE34" s="3"/>
      <c r="AF34" s="3"/>
      <c r="AG34" s="3"/>
      <c r="AH34" s="5"/>
      <c r="AI34" s="11">
        <f t="shared" si="13"/>
        <v>0</v>
      </c>
      <c r="AJ34" s="19"/>
      <c r="AK34" s="7">
        <f t="shared" si="14"/>
        <v>0</v>
      </c>
      <c r="AL34" s="24"/>
      <c r="AM34" s="24"/>
      <c r="AN34" s="24"/>
      <c r="AO34" s="7"/>
      <c r="AP34" s="24"/>
      <c r="AQ34" s="11">
        <f t="shared" si="15"/>
        <v>0</v>
      </c>
      <c r="AR34" s="10"/>
      <c r="AS34" s="7">
        <f t="shared" si="16"/>
        <v>0</v>
      </c>
      <c r="AT34" s="3"/>
      <c r="AU34" s="3"/>
      <c r="AV34" s="3"/>
      <c r="AW34" s="3"/>
      <c r="AX34" s="3"/>
      <c r="AY34" s="11">
        <f t="shared" si="17"/>
        <v>0</v>
      </c>
      <c r="AZ34" s="10"/>
      <c r="BA34" s="7">
        <f t="shared" si="18"/>
        <v>0</v>
      </c>
      <c r="BB34" s="3"/>
      <c r="BC34" s="3"/>
      <c r="BD34" s="3"/>
      <c r="BE34" s="3"/>
      <c r="BF34" s="3"/>
      <c r="BG34" s="11">
        <f t="shared" si="19"/>
        <v>0</v>
      </c>
      <c r="BH34" s="10"/>
      <c r="BI34" s="7">
        <f t="shared" si="20"/>
        <v>0</v>
      </c>
      <c r="BJ34" s="3"/>
      <c r="BK34" s="3"/>
      <c r="BL34" s="3"/>
      <c r="BM34" s="3"/>
      <c r="BN34" s="3"/>
      <c r="BO34" s="11">
        <f t="shared" si="21"/>
        <v>0</v>
      </c>
      <c r="BP34" s="10"/>
      <c r="BQ34" s="7">
        <f t="shared" si="22"/>
        <v>0</v>
      </c>
      <c r="BR34" s="3"/>
      <c r="BS34" s="3"/>
      <c r="BT34" s="3"/>
      <c r="BU34" s="3"/>
      <c r="BV34" s="3"/>
      <c r="BW34" s="11">
        <f t="shared" si="23"/>
        <v>0</v>
      </c>
      <c r="BX34" s="10"/>
      <c r="BY34" s="7">
        <f t="shared" si="24"/>
        <v>0</v>
      </c>
      <c r="BZ34" s="3"/>
      <c r="CA34" s="3"/>
      <c r="CB34" s="3"/>
      <c r="CC34" s="3"/>
      <c r="CD34" s="3"/>
      <c r="CE34" s="11">
        <f t="shared" si="25"/>
        <v>0</v>
      </c>
      <c r="CF34" s="10"/>
      <c r="CG34" s="7">
        <f t="shared" si="26"/>
        <v>0</v>
      </c>
      <c r="CH34" s="3"/>
      <c r="CI34" s="3"/>
      <c r="CJ34" s="3"/>
      <c r="CK34" s="3"/>
      <c r="CL34" s="3"/>
      <c r="CM34" s="11">
        <f t="shared" si="27"/>
        <v>0</v>
      </c>
      <c r="CN34" s="62">
        <f t="shared" si="28"/>
        <v>238.62000000000003</v>
      </c>
      <c r="CO34" s="79">
        <v>22</v>
      </c>
      <c r="CP34" s="2"/>
      <c r="CQ34" s="6">
        <f t="shared" si="43"/>
        <v>1193.1000000000001</v>
      </c>
      <c r="CR34" s="6">
        <f t="shared" si="1"/>
        <v>0</v>
      </c>
      <c r="CS34" s="6">
        <f t="shared" si="29"/>
        <v>0</v>
      </c>
      <c r="CT34" s="6">
        <f t="shared" si="30"/>
        <v>0</v>
      </c>
      <c r="CU34" s="6">
        <f t="shared" si="31"/>
        <v>0</v>
      </c>
      <c r="CV34" s="6">
        <f t="shared" si="32"/>
        <v>0</v>
      </c>
      <c r="CW34" s="6">
        <f t="shared" si="33"/>
        <v>0</v>
      </c>
      <c r="CX34" s="6">
        <f t="shared" si="34"/>
        <v>0</v>
      </c>
      <c r="CY34" s="6">
        <f t="shared" si="35"/>
        <v>0</v>
      </c>
      <c r="CZ34" s="6">
        <f t="shared" si="36"/>
        <v>0</v>
      </c>
      <c r="DA34" s="6">
        <f t="shared" si="37"/>
        <v>0</v>
      </c>
      <c r="DC34" s="6">
        <f t="shared" si="38"/>
        <v>1193.1000000000001</v>
      </c>
      <c r="DD34" s="6">
        <f t="shared" si="39"/>
        <v>0</v>
      </c>
      <c r="DE34" s="6">
        <f t="shared" si="40"/>
        <v>0</v>
      </c>
      <c r="DF34" s="6">
        <f t="shared" si="41"/>
        <v>0</v>
      </c>
      <c r="DG34" s="6">
        <f t="shared" si="42"/>
        <v>0</v>
      </c>
    </row>
    <row r="35" spans="1:111" x14ac:dyDescent="0.2">
      <c r="A35" s="21" t="s">
        <v>159</v>
      </c>
      <c r="B35" s="111">
        <v>2007</v>
      </c>
      <c r="C35" s="23" t="s">
        <v>50</v>
      </c>
      <c r="D35" s="10">
        <v>460</v>
      </c>
      <c r="E35" s="7">
        <f t="shared" si="6"/>
        <v>966</v>
      </c>
      <c r="F35" s="3"/>
      <c r="G35" s="3"/>
      <c r="H35" s="3"/>
      <c r="I35" s="3">
        <v>120</v>
      </c>
      <c r="J35" s="3"/>
      <c r="K35" s="11">
        <f t="shared" si="7"/>
        <v>1086</v>
      </c>
      <c r="L35" s="10"/>
      <c r="M35" s="7">
        <f t="shared" si="8"/>
        <v>0</v>
      </c>
      <c r="N35" s="3"/>
      <c r="O35" s="3"/>
      <c r="P35" s="3"/>
      <c r="Q35" s="3"/>
      <c r="R35" s="3"/>
      <c r="S35" s="11">
        <f t="shared" si="9"/>
        <v>0</v>
      </c>
      <c r="T35" s="19"/>
      <c r="U35" s="7">
        <f t="shared" si="10"/>
        <v>0</v>
      </c>
      <c r="V35" s="24"/>
      <c r="W35" s="24"/>
      <c r="X35" s="24"/>
      <c r="Y35" s="7"/>
      <c r="Z35" s="24"/>
      <c r="AA35" s="11">
        <f t="shared" si="11"/>
        <v>0</v>
      </c>
      <c r="AB35" s="10"/>
      <c r="AC35" s="7">
        <f t="shared" si="12"/>
        <v>0</v>
      </c>
      <c r="AD35" s="3"/>
      <c r="AE35" s="3"/>
      <c r="AF35" s="3"/>
      <c r="AG35" s="3"/>
      <c r="AH35" s="5"/>
      <c r="AI35" s="11">
        <f t="shared" si="13"/>
        <v>0</v>
      </c>
      <c r="AJ35" s="19"/>
      <c r="AK35" s="7">
        <f t="shared" si="14"/>
        <v>0</v>
      </c>
      <c r="AL35" s="24"/>
      <c r="AM35" s="24"/>
      <c r="AN35" s="24"/>
      <c r="AO35" s="7"/>
      <c r="AP35" s="24"/>
      <c r="AQ35" s="11">
        <f t="shared" si="15"/>
        <v>0</v>
      </c>
      <c r="AR35" s="10"/>
      <c r="AS35" s="7">
        <f t="shared" si="16"/>
        <v>0</v>
      </c>
      <c r="AT35" s="3"/>
      <c r="AU35" s="3"/>
      <c r="AV35" s="3"/>
      <c r="AW35" s="3"/>
      <c r="AX35" s="3"/>
      <c r="AY35" s="11">
        <f t="shared" si="17"/>
        <v>0</v>
      </c>
      <c r="AZ35" s="10"/>
      <c r="BA35" s="7">
        <f t="shared" si="18"/>
        <v>0</v>
      </c>
      <c r="BB35" s="3"/>
      <c r="BC35" s="3"/>
      <c r="BD35" s="3"/>
      <c r="BE35" s="3"/>
      <c r="BF35" s="3"/>
      <c r="BG35" s="11">
        <f t="shared" si="19"/>
        <v>0</v>
      </c>
      <c r="BH35" s="10"/>
      <c r="BI35" s="7">
        <f t="shared" si="20"/>
        <v>0</v>
      </c>
      <c r="BJ35" s="3"/>
      <c r="BK35" s="3"/>
      <c r="BL35" s="3"/>
      <c r="BM35" s="3"/>
      <c r="BN35" s="3"/>
      <c r="BO35" s="11">
        <f t="shared" si="21"/>
        <v>0</v>
      </c>
      <c r="BP35" s="10"/>
      <c r="BQ35" s="7">
        <f t="shared" si="22"/>
        <v>0</v>
      </c>
      <c r="BR35" s="3"/>
      <c r="BS35" s="3"/>
      <c r="BT35" s="3"/>
      <c r="BU35" s="3"/>
      <c r="BV35" s="3"/>
      <c r="BW35" s="11">
        <f t="shared" si="23"/>
        <v>0</v>
      </c>
      <c r="BX35" s="10"/>
      <c r="BY35" s="7">
        <f t="shared" si="24"/>
        <v>0</v>
      </c>
      <c r="BZ35" s="3"/>
      <c r="CA35" s="3"/>
      <c r="CB35" s="3"/>
      <c r="CC35" s="3"/>
      <c r="CD35" s="3"/>
      <c r="CE35" s="11">
        <f t="shared" si="25"/>
        <v>0</v>
      </c>
      <c r="CF35" s="10"/>
      <c r="CG35" s="7">
        <f t="shared" si="26"/>
        <v>0</v>
      </c>
      <c r="CH35" s="3"/>
      <c r="CI35" s="3"/>
      <c r="CJ35" s="3"/>
      <c r="CK35" s="3"/>
      <c r="CL35" s="3"/>
      <c r="CM35" s="11">
        <f t="shared" si="27"/>
        <v>0</v>
      </c>
      <c r="CN35" s="62">
        <f t="shared" si="28"/>
        <v>217.2</v>
      </c>
      <c r="CO35" s="79">
        <v>23</v>
      </c>
      <c r="CP35" s="2"/>
      <c r="CQ35" s="6">
        <f t="shared" ref="CQ35" si="44">K35</f>
        <v>1086</v>
      </c>
      <c r="CR35" s="6">
        <f t="shared" ref="CR35" si="45">S35</f>
        <v>0</v>
      </c>
      <c r="CS35" s="6">
        <f t="shared" ref="CS35" si="46">AA35</f>
        <v>0</v>
      </c>
      <c r="CT35" s="6">
        <f t="shared" ref="CT35" si="47">AI35</f>
        <v>0</v>
      </c>
      <c r="CU35" s="6">
        <f t="shared" ref="CU35" si="48">AQ35</f>
        <v>0</v>
      </c>
      <c r="CV35" s="6">
        <f t="shared" ref="CV35" si="49">AY35</f>
        <v>0</v>
      </c>
      <c r="CW35" s="6">
        <f t="shared" ref="CW35" si="50">BG35</f>
        <v>0</v>
      </c>
      <c r="CX35" s="6">
        <f t="shared" ref="CX35" si="51">BO35</f>
        <v>0</v>
      </c>
      <c r="CY35" s="6">
        <f t="shared" ref="CY35" si="52">BW35</f>
        <v>0</v>
      </c>
      <c r="CZ35" s="6">
        <f t="shared" ref="CZ35" si="53">CE35</f>
        <v>0</v>
      </c>
      <c r="DA35" s="6">
        <f t="shared" ref="DA35" si="54">CM35</f>
        <v>0</v>
      </c>
      <c r="DC35" s="6">
        <f t="shared" si="38"/>
        <v>1086</v>
      </c>
      <c r="DD35" s="6">
        <f t="shared" si="39"/>
        <v>0</v>
      </c>
      <c r="DE35" s="6">
        <f t="shared" si="40"/>
        <v>0</v>
      </c>
      <c r="DF35" s="6">
        <f t="shared" si="41"/>
        <v>0</v>
      </c>
      <c r="DG35" s="6">
        <f t="shared" si="42"/>
        <v>0</v>
      </c>
    </row>
    <row r="36" spans="1:111" x14ac:dyDescent="0.2">
      <c r="A36" s="21" t="s">
        <v>194</v>
      </c>
      <c r="B36" s="111">
        <v>1955</v>
      </c>
      <c r="C36" s="23" t="s">
        <v>33</v>
      </c>
      <c r="D36" s="10"/>
      <c r="E36" s="7">
        <f t="shared" si="6"/>
        <v>0</v>
      </c>
      <c r="F36" s="3"/>
      <c r="G36" s="3"/>
      <c r="H36" s="3"/>
      <c r="I36" s="3"/>
      <c r="J36" s="3"/>
      <c r="K36" s="11">
        <f t="shared" si="7"/>
        <v>0</v>
      </c>
      <c r="L36" s="10"/>
      <c r="M36" s="7">
        <f t="shared" si="8"/>
        <v>0</v>
      </c>
      <c r="N36" s="3"/>
      <c r="O36" s="3"/>
      <c r="P36" s="3"/>
      <c r="Q36" s="3"/>
      <c r="R36" s="3"/>
      <c r="S36" s="11">
        <f t="shared" si="9"/>
        <v>0</v>
      </c>
      <c r="T36" s="19"/>
      <c r="U36" s="7">
        <f t="shared" si="10"/>
        <v>0</v>
      </c>
      <c r="V36" s="24"/>
      <c r="W36" s="24"/>
      <c r="X36" s="24"/>
      <c r="Y36" s="7"/>
      <c r="Z36" s="24"/>
      <c r="AA36" s="11">
        <f t="shared" si="11"/>
        <v>0</v>
      </c>
      <c r="AB36" s="10"/>
      <c r="AC36" s="7">
        <f t="shared" si="12"/>
        <v>0</v>
      </c>
      <c r="AD36" s="3"/>
      <c r="AE36" s="3"/>
      <c r="AF36" s="3"/>
      <c r="AG36" s="3"/>
      <c r="AH36" s="5"/>
      <c r="AI36" s="11">
        <f t="shared" si="13"/>
        <v>0</v>
      </c>
      <c r="AJ36" s="19"/>
      <c r="AK36" s="7">
        <f t="shared" si="14"/>
        <v>0</v>
      </c>
      <c r="AL36" s="24"/>
      <c r="AM36" s="24"/>
      <c r="AN36" s="24"/>
      <c r="AO36" s="7"/>
      <c r="AP36" s="24"/>
      <c r="AQ36" s="11">
        <f t="shared" si="15"/>
        <v>0</v>
      </c>
      <c r="AR36" s="10"/>
      <c r="AS36" s="7">
        <f t="shared" si="16"/>
        <v>0</v>
      </c>
      <c r="AT36" s="3"/>
      <c r="AU36" s="3"/>
      <c r="AV36" s="3"/>
      <c r="AW36" s="3"/>
      <c r="AX36" s="3"/>
      <c r="AY36" s="11">
        <f t="shared" si="17"/>
        <v>0</v>
      </c>
      <c r="AZ36" s="10">
        <v>432</v>
      </c>
      <c r="BA36" s="7">
        <f t="shared" si="18"/>
        <v>864</v>
      </c>
      <c r="BB36" s="3"/>
      <c r="BC36" s="3"/>
      <c r="BD36" s="3"/>
      <c r="BE36" s="3">
        <v>100</v>
      </c>
      <c r="BF36" s="3"/>
      <c r="BG36" s="11">
        <f t="shared" si="19"/>
        <v>964</v>
      </c>
      <c r="BH36" s="10"/>
      <c r="BI36" s="7">
        <f t="shared" si="20"/>
        <v>0</v>
      </c>
      <c r="BJ36" s="3"/>
      <c r="BK36" s="3"/>
      <c r="BL36" s="3"/>
      <c r="BM36" s="3"/>
      <c r="BN36" s="3"/>
      <c r="BO36" s="11">
        <f t="shared" si="21"/>
        <v>0</v>
      </c>
      <c r="BP36" s="10"/>
      <c r="BQ36" s="7">
        <f t="shared" si="22"/>
        <v>0</v>
      </c>
      <c r="BR36" s="3"/>
      <c r="BS36" s="3"/>
      <c r="BT36" s="3"/>
      <c r="BU36" s="3"/>
      <c r="BV36" s="3"/>
      <c r="BW36" s="11">
        <f t="shared" si="23"/>
        <v>0</v>
      </c>
      <c r="BX36" s="10"/>
      <c r="BY36" s="7">
        <f t="shared" si="24"/>
        <v>0</v>
      </c>
      <c r="BZ36" s="3"/>
      <c r="CA36" s="3"/>
      <c r="CB36" s="3"/>
      <c r="CC36" s="3"/>
      <c r="CD36" s="3"/>
      <c r="CE36" s="11">
        <f t="shared" si="25"/>
        <v>0</v>
      </c>
      <c r="CF36" s="10"/>
      <c r="CG36" s="7">
        <f t="shared" si="26"/>
        <v>0</v>
      </c>
      <c r="CH36" s="3"/>
      <c r="CI36" s="3"/>
      <c r="CJ36" s="3"/>
      <c r="CK36" s="3"/>
      <c r="CL36" s="3"/>
      <c r="CM36" s="11">
        <f t="shared" si="27"/>
        <v>0</v>
      </c>
      <c r="CN36" s="62">
        <f t="shared" si="28"/>
        <v>192.8</v>
      </c>
      <c r="CO36" s="79">
        <v>24</v>
      </c>
      <c r="CP36" s="2"/>
      <c r="CQ36" s="6">
        <f t="shared" si="43"/>
        <v>0</v>
      </c>
      <c r="CR36" s="6">
        <f t="shared" si="1"/>
        <v>0</v>
      </c>
      <c r="CS36" s="6">
        <f t="shared" si="29"/>
        <v>0</v>
      </c>
      <c r="CT36" s="6">
        <f t="shared" si="30"/>
        <v>0</v>
      </c>
      <c r="CU36" s="6">
        <f t="shared" si="31"/>
        <v>0</v>
      </c>
      <c r="CV36" s="6">
        <f t="shared" si="32"/>
        <v>0</v>
      </c>
      <c r="CW36" s="6">
        <f t="shared" si="33"/>
        <v>964</v>
      </c>
      <c r="CX36" s="6">
        <f t="shared" si="34"/>
        <v>0</v>
      </c>
      <c r="CY36" s="6">
        <f t="shared" si="35"/>
        <v>0</v>
      </c>
      <c r="CZ36" s="6">
        <f t="shared" si="36"/>
        <v>0</v>
      </c>
      <c r="DA36" s="6">
        <f t="shared" si="37"/>
        <v>0</v>
      </c>
      <c r="DC36" s="6">
        <f t="shared" si="38"/>
        <v>964</v>
      </c>
      <c r="DD36" s="6">
        <f t="shared" si="39"/>
        <v>0</v>
      </c>
      <c r="DE36" s="6">
        <f t="shared" si="40"/>
        <v>0</v>
      </c>
      <c r="DF36" s="6">
        <f t="shared" si="41"/>
        <v>0</v>
      </c>
      <c r="DG36" s="6">
        <f t="shared" si="42"/>
        <v>0</v>
      </c>
    </row>
    <row r="37" spans="1:111" x14ac:dyDescent="0.2">
      <c r="A37" s="21" t="s">
        <v>47</v>
      </c>
      <c r="B37" s="111">
        <v>1958</v>
      </c>
      <c r="C37" s="23" t="s">
        <v>33</v>
      </c>
      <c r="D37" s="10"/>
      <c r="E37" s="7">
        <f t="shared" si="6"/>
        <v>0</v>
      </c>
      <c r="F37" s="3"/>
      <c r="G37" s="3"/>
      <c r="H37" s="3"/>
      <c r="I37" s="3"/>
      <c r="J37" s="3"/>
      <c r="K37" s="11">
        <f t="shared" si="7"/>
        <v>0</v>
      </c>
      <c r="L37" s="10"/>
      <c r="M37" s="7">
        <f t="shared" si="8"/>
        <v>0</v>
      </c>
      <c r="N37" s="3"/>
      <c r="O37" s="3"/>
      <c r="P37" s="3"/>
      <c r="Q37" s="3"/>
      <c r="R37" s="3"/>
      <c r="S37" s="11">
        <f t="shared" si="9"/>
        <v>0</v>
      </c>
      <c r="T37" s="19"/>
      <c r="U37" s="7">
        <f t="shared" si="10"/>
        <v>0</v>
      </c>
      <c r="V37" s="24"/>
      <c r="W37" s="24"/>
      <c r="X37" s="24"/>
      <c r="Y37" s="7"/>
      <c r="Z37" s="24"/>
      <c r="AA37" s="11">
        <f t="shared" si="11"/>
        <v>0</v>
      </c>
      <c r="AB37" s="10"/>
      <c r="AC37" s="7">
        <f t="shared" si="12"/>
        <v>0</v>
      </c>
      <c r="AD37" s="3"/>
      <c r="AE37" s="3"/>
      <c r="AF37" s="3"/>
      <c r="AG37" s="3"/>
      <c r="AH37" s="5"/>
      <c r="AI37" s="11">
        <f t="shared" si="13"/>
        <v>0</v>
      </c>
      <c r="AJ37" s="19"/>
      <c r="AK37" s="7">
        <f t="shared" si="14"/>
        <v>0</v>
      </c>
      <c r="AL37" s="24"/>
      <c r="AM37" s="24"/>
      <c r="AN37" s="24"/>
      <c r="AO37" s="7"/>
      <c r="AP37" s="24"/>
      <c r="AQ37" s="11">
        <f t="shared" si="15"/>
        <v>0</v>
      </c>
      <c r="AR37" s="10"/>
      <c r="AS37" s="7">
        <f t="shared" si="16"/>
        <v>0</v>
      </c>
      <c r="AT37" s="3"/>
      <c r="AU37" s="3"/>
      <c r="AV37" s="3"/>
      <c r="AW37" s="3"/>
      <c r="AX37" s="3"/>
      <c r="AY37" s="11">
        <f t="shared" si="17"/>
        <v>0</v>
      </c>
      <c r="AZ37" s="10">
        <v>249</v>
      </c>
      <c r="BA37" s="7">
        <f t="shared" si="18"/>
        <v>498</v>
      </c>
      <c r="BB37" s="3"/>
      <c r="BC37" s="3"/>
      <c r="BD37" s="3"/>
      <c r="BE37" s="3">
        <v>100</v>
      </c>
      <c r="BF37" s="3"/>
      <c r="BG37" s="11">
        <f t="shared" si="19"/>
        <v>598</v>
      </c>
      <c r="BH37" s="10"/>
      <c r="BI37" s="7">
        <f t="shared" si="20"/>
        <v>0</v>
      </c>
      <c r="BJ37" s="3"/>
      <c r="BK37" s="3"/>
      <c r="BL37" s="3"/>
      <c r="BM37" s="3"/>
      <c r="BN37" s="3"/>
      <c r="BO37" s="11">
        <f t="shared" si="21"/>
        <v>0</v>
      </c>
      <c r="BP37" s="10"/>
      <c r="BQ37" s="7">
        <f t="shared" si="22"/>
        <v>0</v>
      </c>
      <c r="BR37" s="3"/>
      <c r="BS37" s="3"/>
      <c r="BT37" s="3"/>
      <c r="BU37" s="3"/>
      <c r="BV37" s="3"/>
      <c r="BW37" s="11">
        <f t="shared" si="23"/>
        <v>0</v>
      </c>
      <c r="BX37" s="10"/>
      <c r="BY37" s="7">
        <f t="shared" si="24"/>
        <v>0</v>
      </c>
      <c r="BZ37" s="3"/>
      <c r="CA37" s="3"/>
      <c r="CB37" s="3"/>
      <c r="CC37" s="3"/>
      <c r="CD37" s="3"/>
      <c r="CE37" s="11">
        <f t="shared" si="25"/>
        <v>0</v>
      </c>
      <c r="CF37" s="10"/>
      <c r="CG37" s="7">
        <f t="shared" si="26"/>
        <v>0</v>
      </c>
      <c r="CH37" s="3"/>
      <c r="CI37" s="3"/>
      <c r="CJ37" s="3"/>
      <c r="CK37" s="3"/>
      <c r="CL37" s="3"/>
      <c r="CM37" s="11">
        <f t="shared" si="27"/>
        <v>0</v>
      </c>
      <c r="CN37" s="62">
        <f t="shared" si="28"/>
        <v>119.6</v>
      </c>
      <c r="CO37" s="79">
        <v>25</v>
      </c>
      <c r="CP37" s="2"/>
      <c r="CQ37" s="6">
        <f t="shared" si="43"/>
        <v>0</v>
      </c>
      <c r="CR37" s="6">
        <f t="shared" si="1"/>
        <v>0</v>
      </c>
      <c r="CS37" s="6">
        <f t="shared" si="29"/>
        <v>0</v>
      </c>
      <c r="CT37" s="6">
        <f t="shared" si="30"/>
        <v>0</v>
      </c>
      <c r="CU37" s="6">
        <f t="shared" si="31"/>
        <v>0</v>
      </c>
      <c r="CV37" s="6">
        <f t="shared" si="32"/>
        <v>0</v>
      </c>
      <c r="CW37" s="6">
        <f t="shared" si="33"/>
        <v>598</v>
      </c>
      <c r="CX37" s="6">
        <f t="shared" si="34"/>
        <v>0</v>
      </c>
      <c r="CY37" s="6">
        <f t="shared" si="35"/>
        <v>0</v>
      </c>
      <c r="CZ37" s="6">
        <f t="shared" si="36"/>
        <v>0</v>
      </c>
      <c r="DA37" s="6">
        <f t="shared" si="37"/>
        <v>0</v>
      </c>
      <c r="DC37" s="6">
        <f t="shared" si="38"/>
        <v>598</v>
      </c>
      <c r="DD37" s="6">
        <f t="shared" si="39"/>
        <v>0</v>
      </c>
      <c r="DE37" s="6">
        <f t="shared" si="40"/>
        <v>0</v>
      </c>
      <c r="DF37" s="6">
        <f t="shared" si="41"/>
        <v>0</v>
      </c>
      <c r="DG37" s="6">
        <f t="shared" si="42"/>
        <v>0</v>
      </c>
    </row>
    <row r="38" spans="1:111" x14ac:dyDescent="0.2">
      <c r="A38" s="47" t="s">
        <v>141</v>
      </c>
      <c r="Y38" s="19"/>
      <c r="Z38" s="19"/>
    </row>
    <row r="39" spans="1:111" x14ac:dyDescent="0.2">
      <c r="A39" s="17" t="s">
        <v>184</v>
      </c>
    </row>
    <row r="40" spans="1:111" x14ac:dyDescent="0.2">
      <c r="A40" s="17" t="s">
        <v>210</v>
      </c>
    </row>
  </sheetData>
  <sortState ref="A13:CN38">
    <sortCondition descending="1" ref="CN13:CN38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6"/>
  <sheetViews>
    <sheetView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72"/>
      <c r="B1" s="95"/>
      <c r="C1" s="72"/>
      <c r="D1" s="50" t="s">
        <v>2</v>
      </c>
      <c r="E1" s="50" t="s">
        <v>2</v>
      </c>
      <c r="F1" s="50" t="s">
        <v>2</v>
      </c>
      <c r="G1" s="50" t="s">
        <v>2</v>
      </c>
      <c r="H1" s="50" t="s">
        <v>2</v>
      </c>
      <c r="I1" s="50" t="s">
        <v>2</v>
      </c>
      <c r="J1" s="50" t="s">
        <v>2</v>
      </c>
      <c r="K1" s="50" t="s">
        <v>2</v>
      </c>
      <c r="L1" s="50" t="s">
        <v>3</v>
      </c>
      <c r="M1" s="50" t="s">
        <v>3</v>
      </c>
      <c r="N1" s="50" t="s">
        <v>3</v>
      </c>
      <c r="O1" s="50" t="s">
        <v>3</v>
      </c>
      <c r="P1" s="50" t="s">
        <v>3</v>
      </c>
      <c r="Q1" s="50" t="s">
        <v>3</v>
      </c>
      <c r="R1" s="50" t="s">
        <v>3</v>
      </c>
      <c r="S1" s="50" t="s">
        <v>3</v>
      </c>
      <c r="T1" s="50" t="s">
        <v>4</v>
      </c>
      <c r="U1" s="50" t="s">
        <v>4</v>
      </c>
      <c r="V1" s="50" t="s">
        <v>4</v>
      </c>
      <c r="W1" s="50" t="s">
        <v>4</v>
      </c>
      <c r="X1" s="50" t="s">
        <v>4</v>
      </c>
      <c r="Y1" s="50" t="s">
        <v>4</v>
      </c>
      <c r="Z1" s="50" t="s">
        <v>4</v>
      </c>
      <c r="AA1" s="50" t="s">
        <v>4</v>
      </c>
      <c r="AB1" s="50" t="s">
        <v>5</v>
      </c>
      <c r="AC1" s="50" t="s">
        <v>5</v>
      </c>
      <c r="AD1" s="50" t="s">
        <v>5</v>
      </c>
      <c r="AE1" s="50" t="s">
        <v>5</v>
      </c>
      <c r="AF1" s="50" t="s">
        <v>5</v>
      </c>
      <c r="AG1" s="50" t="s">
        <v>5</v>
      </c>
      <c r="AH1" s="50" t="s">
        <v>5</v>
      </c>
      <c r="AI1" s="50" t="s">
        <v>5</v>
      </c>
      <c r="AJ1" s="50" t="s">
        <v>6</v>
      </c>
      <c r="AK1" s="50" t="s">
        <v>6</v>
      </c>
      <c r="AL1" s="50" t="s">
        <v>6</v>
      </c>
      <c r="AM1" s="50" t="s">
        <v>6</v>
      </c>
      <c r="AN1" s="50" t="s">
        <v>6</v>
      </c>
      <c r="AO1" s="50" t="s">
        <v>6</v>
      </c>
      <c r="AP1" s="50" t="s">
        <v>6</v>
      </c>
      <c r="AQ1" s="50" t="s">
        <v>6</v>
      </c>
      <c r="AR1" s="50" t="s">
        <v>7</v>
      </c>
      <c r="AS1" s="50" t="s">
        <v>7</v>
      </c>
      <c r="AT1" s="50" t="s">
        <v>7</v>
      </c>
      <c r="AU1" s="50" t="s">
        <v>7</v>
      </c>
      <c r="AV1" s="50" t="s">
        <v>7</v>
      </c>
      <c r="AW1" s="50" t="s">
        <v>7</v>
      </c>
      <c r="AX1" s="50" t="s">
        <v>7</v>
      </c>
      <c r="AY1" s="50" t="s">
        <v>7</v>
      </c>
      <c r="AZ1" s="50" t="s">
        <v>8</v>
      </c>
      <c r="BA1" s="50" t="s">
        <v>8</v>
      </c>
      <c r="BB1" s="50" t="s">
        <v>8</v>
      </c>
      <c r="BC1" s="50" t="s">
        <v>8</v>
      </c>
      <c r="BD1" s="50" t="s">
        <v>8</v>
      </c>
      <c r="BE1" s="50" t="s">
        <v>8</v>
      </c>
      <c r="BF1" s="50" t="s">
        <v>8</v>
      </c>
      <c r="BG1" s="50" t="s">
        <v>8</v>
      </c>
      <c r="BH1" s="50" t="s">
        <v>9</v>
      </c>
      <c r="BI1" s="50" t="s">
        <v>9</v>
      </c>
      <c r="BJ1" s="50" t="s">
        <v>9</v>
      </c>
      <c r="BK1" s="50" t="s">
        <v>9</v>
      </c>
      <c r="BL1" s="50" t="s">
        <v>9</v>
      </c>
      <c r="BM1" s="50" t="s">
        <v>9</v>
      </c>
      <c r="BN1" s="50" t="s">
        <v>9</v>
      </c>
      <c r="BO1" s="50" t="s">
        <v>9</v>
      </c>
      <c r="BP1" s="50" t="s">
        <v>10</v>
      </c>
      <c r="BQ1" s="50" t="s">
        <v>10</v>
      </c>
      <c r="BR1" s="50" t="s">
        <v>10</v>
      </c>
      <c r="BS1" s="50" t="s">
        <v>10</v>
      </c>
      <c r="BT1" s="50" t="s">
        <v>10</v>
      </c>
      <c r="BU1" s="50" t="s">
        <v>10</v>
      </c>
      <c r="BV1" s="50" t="s">
        <v>10</v>
      </c>
      <c r="BW1" s="50" t="s">
        <v>10</v>
      </c>
      <c r="BX1" s="50" t="s">
        <v>23</v>
      </c>
      <c r="BY1" s="50" t="s">
        <v>23</v>
      </c>
      <c r="BZ1" s="50" t="s">
        <v>23</v>
      </c>
      <c r="CA1" s="50" t="s">
        <v>23</v>
      </c>
      <c r="CB1" s="50" t="s">
        <v>23</v>
      </c>
      <c r="CC1" s="50" t="s">
        <v>23</v>
      </c>
      <c r="CD1" s="50" t="s">
        <v>23</v>
      </c>
      <c r="CE1" s="50" t="s">
        <v>23</v>
      </c>
      <c r="CF1" s="50" t="s">
        <v>155</v>
      </c>
      <c r="CG1" s="50" t="s">
        <v>155</v>
      </c>
      <c r="CH1" s="50" t="s">
        <v>155</v>
      </c>
      <c r="CI1" s="50" t="s">
        <v>155</v>
      </c>
      <c r="CJ1" s="50" t="s">
        <v>155</v>
      </c>
      <c r="CK1" s="50" t="s">
        <v>155</v>
      </c>
      <c r="CL1" s="50" t="s">
        <v>155</v>
      </c>
      <c r="CM1" s="50" t="s">
        <v>155</v>
      </c>
      <c r="CN1" s="60"/>
      <c r="CO1" s="60"/>
      <c r="CP1" s="60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8" customFormat="1" x14ac:dyDescent="0.2">
      <c r="A2" s="80" t="s">
        <v>16</v>
      </c>
      <c r="B2" s="80" t="s">
        <v>28</v>
      </c>
      <c r="C2" s="81" t="s">
        <v>21</v>
      </c>
      <c r="D2" s="82"/>
      <c r="E2" s="83"/>
      <c r="F2" s="80"/>
      <c r="G2" s="80" t="s">
        <v>12</v>
      </c>
      <c r="H2" s="80" t="s">
        <v>13</v>
      </c>
      <c r="I2" s="80" t="s">
        <v>1</v>
      </c>
      <c r="J2" s="80" t="s">
        <v>14</v>
      </c>
      <c r="K2" s="84" t="s">
        <v>0</v>
      </c>
      <c r="L2" s="82"/>
      <c r="M2" s="83"/>
      <c r="N2" s="80"/>
      <c r="O2" s="80" t="s">
        <v>12</v>
      </c>
      <c r="P2" s="80" t="s">
        <v>13</v>
      </c>
      <c r="Q2" s="80" t="s">
        <v>1</v>
      </c>
      <c r="R2" s="80" t="s">
        <v>14</v>
      </c>
      <c r="S2" s="84" t="s">
        <v>0</v>
      </c>
      <c r="T2" s="82"/>
      <c r="U2" s="83"/>
      <c r="V2" s="80"/>
      <c r="W2" s="80" t="s">
        <v>12</v>
      </c>
      <c r="X2" s="80" t="s">
        <v>13</v>
      </c>
      <c r="Y2" s="80" t="s">
        <v>1</v>
      </c>
      <c r="Z2" s="80" t="s">
        <v>14</v>
      </c>
      <c r="AA2" s="84" t="s">
        <v>0</v>
      </c>
      <c r="AB2" s="82"/>
      <c r="AC2" s="83"/>
      <c r="AD2" s="80"/>
      <c r="AE2" s="80" t="s">
        <v>12</v>
      </c>
      <c r="AF2" s="80" t="s">
        <v>13</v>
      </c>
      <c r="AG2" s="80" t="s">
        <v>1</v>
      </c>
      <c r="AH2" s="80" t="s">
        <v>14</v>
      </c>
      <c r="AI2" s="84" t="s">
        <v>0</v>
      </c>
      <c r="AJ2" s="82"/>
      <c r="AK2" s="83"/>
      <c r="AL2" s="80"/>
      <c r="AM2" s="80" t="s">
        <v>12</v>
      </c>
      <c r="AN2" s="80" t="s">
        <v>13</v>
      </c>
      <c r="AO2" s="80" t="s">
        <v>1</v>
      </c>
      <c r="AP2" s="80" t="s">
        <v>14</v>
      </c>
      <c r="AQ2" s="84" t="s">
        <v>0</v>
      </c>
      <c r="AR2" s="82"/>
      <c r="AS2" s="83"/>
      <c r="AT2" s="80"/>
      <c r="AU2" s="80" t="s">
        <v>12</v>
      </c>
      <c r="AV2" s="80" t="s">
        <v>13</v>
      </c>
      <c r="AW2" s="80" t="s">
        <v>1</v>
      </c>
      <c r="AX2" s="80" t="s">
        <v>14</v>
      </c>
      <c r="AY2" s="84" t="s">
        <v>0</v>
      </c>
      <c r="AZ2" s="82"/>
      <c r="BA2" s="83"/>
      <c r="BB2" s="80"/>
      <c r="BC2" s="80" t="s">
        <v>12</v>
      </c>
      <c r="BD2" s="80" t="s">
        <v>13</v>
      </c>
      <c r="BE2" s="80" t="s">
        <v>1</v>
      </c>
      <c r="BF2" s="80" t="s">
        <v>14</v>
      </c>
      <c r="BG2" s="84" t="s">
        <v>0</v>
      </c>
      <c r="BH2" s="82"/>
      <c r="BI2" s="83"/>
      <c r="BJ2" s="80"/>
      <c r="BK2" s="80" t="s">
        <v>12</v>
      </c>
      <c r="BL2" s="80" t="s">
        <v>13</v>
      </c>
      <c r="BM2" s="80" t="s">
        <v>1</v>
      </c>
      <c r="BN2" s="80" t="s">
        <v>14</v>
      </c>
      <c r="BO2" s="84" t="s">
        <v>0</v>
      </c>
      <c r="BP2" s="82"/>
      <c r="BQ2" s="83"/>
      <c r="BR2" s="80"/>
      <c r="BS2" s="80" t="s">
        <v>12</v>
      </c>
      <c r="BT2" s="80" t="s">
        <v>13</v>
      </c>
      <c r="BU2" s="80" t="s">
        <v>1</v>
      </c>
      <c r="BV2" s="80" t="s">
        <v>14</v>
      </c>
      <c r="BW2" s="84" t="s">
        <v>0</v>
      </c>
      <c r="BX2" s="85"/>
      <c r="BY2" s="83"/>
      <c r="BZ2" s="80"/>
      <c r="CA2" s="80" t="s">
        <v>12</v>
      </c>
      <c r="CB2" s="80" t="s">
        <v>13</v>
      </c>
      <c r="CC2" s="80" t="s">
        <v>1</v>
      </c>
      <c r="CD2" s="86" t="s">
        <v>14</v>
      </c>
      <c r="CE2" s="84" t="s">
        <v>0</v>
      </c>
      <c r="CF2" s="82"/>
      <c r="CG2" s="83"/>
      <c r="CH2" s="80"/>
      <c r="CI2" s="80" t="s">
        <v>12</v>
      </c>
      <c r="CJ2" s="80" t="s">
        <v>13</v>
      </c>
      <c r="CK2" s="80" t="s">
        <v>1</v>
      </c>
      <c r="CL2" s="80" t="s">
        <v>14</v>
      </c>
      <c r="CM2" s="84" t="s">
        <v>0</v>
      </c>
      <c r="CN2" s="87" t="s">
        <v>17</v>
      </c>
      <c r="CO2" s="87" t="s">
        <v>18</v>
      </c>
      <c r="CP2" s="95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50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3" t="s">
        <v>196</v>
      </c>
      <c r="B3" s="109">
        <v>1989</v>
      </c>
      <c r="C3" s="37" t="s">
        <v>33</v>
      </c>
      <c r="D3" s="33">
        <v>492</v>
      </c>
      <c r="E3" s="30">
        <f t="shared" ref="E3:E20" si="0">D3*1.2</f>
        <v>590.4</v>
      </c>
      <c r="F3" s="4"/>
      <c r="G3" s="4"/>
      <c r="H3" s="4">
        <v>300</v>
      </c>
      <c r="I3" s="4">
        <v>40</v>
      </c>
      <c r="J3" s="4"/>
      <c r="K3" s="31">
        <f t="shared" ref="K3:K20" si="1">SUM(D3:J3)-D3</f>
        <v>930.40000000000009</v>
      </c>
      <c r="L3" s="33">
        <v>450</v>
      </c>
      <c r="M3" s="30">
        <f t="shared" ref="M3:M20" si="2">L3*1.2</f>
        <v>540</v>
      </c>
      <c r="N3" s="4"/>
      <c r="O3" s="4"/>
      <c r="P3" s="4">
        <v>300</v>
      </c>
      <c r="Q3" s="4">
        <v>40</v>
      </c>
      <c r="R3" s="4"/>
      <c r="S3" s="31">
        <f t="shared" ref="S3:S20" si="3">SUM(L3:R3)-L3</f>
        <v>880</v>
      </c>
      <c r="T3" s="33">
        <v>544</v>
      </c>
      <c r="U3" s="30">
        <f t="shared" ref="U3:U20" si="4">T3*1</f>
        <v>544</v>
      </c>
      <c r="V3" s="4"/>
      <c r="W3" s="4"/>
      <c r="X3" s="4">
        <v>300</v>
      </c>
      <c r="Y3" s="4">
        <v>40</v>
      </c>
      <c r="Z3" s="4"/>
      <c r="AA3" s="31">
        <f t="shared" ref="AA3:AA20" si="5">SUM(T3:Z3)-T3</f>
        <v>884</v>
      </c>
      <c r="AB3" s="33"/>
      <c r="AC3" s="30">
        <f t="shared" ref="AC3:AC20" si="6">AB3*1</f>
        <v>0</v>
      </c>
      <c r="AD3" s="4"/>
      <c r="AE3" s="4"/>
      <c r="AF3" s="4"/>
      <c r="AG3" s="4"/>
      <c r="AH3" s="4"/>
      <c r="AI3" s="31">
        <f t="shared" ref="AI3:AI20" si="7">SUM(AB3:AH3)-AB3</f>
        <v>0</v>
      </c>
      <c r="AJ3" s="33"/>
      <c r="AK3" s="30">
        <f t="shared" ref="AK3:AK20" si="8">AJ3*1</f>
        <v>0</v>
      </c>
      <c r="AL3" s="4"/>
      <c r="AM3" s="4"/>
      <c r="AN3" s="4"/>
      <c r="AO3" s="4"/>
      <c r="AP3" s="4"/>
      <c r="AQ3" s="31">
        <f t="shared" ref="AQ3:AQ20" si="9">SUM(AJ3:AP3)-AJ3</f>
        <v>0</v>
      </c>
      <c r="AR3" s="33">
        <v>589</v>
      </c>
      <c r="AS3" s="56">
        <f t="shared" ref="AS3:AS20" si="10">AR3*1</f>
        <v>589</v>
      </c>
      <c r="AT3" s="58"/>
      <c r="AU3" s="4"/>
      <c r="AV3" s="4">
        <v>800</v>
      </c>
      <c r="AW3" s="4">
        <v>70</v>
      </c>
      <c r="AX3" s="4"/>
      <c r="AY3" s="31">
        <f t="shared" ref="AY3:AY20" si="11">SUM(AR3:AX3)-AR3</f>
        <v>1459</v>
      </c>
      <c r="AZ3" s="33"/>
      <c r="BA3" s="56">
        <f t="shared" ref="BA3:BA20" si="12">AZ3*1</f>
        <v>0</v>
      </c>
      <c r="BB3" s="58"/>
      <c r="BC3" s="4"/>
      <c r="BD3" s="4"/>
      <c r="BE3" s="4"/>
      <c r="BF3" s="4"/>
      <c r="BG3" s="31">
        <f t="shared" ref="BG3:BG20" si="13">SUM(AZ3:BF3)-AZ3</f>
        <v>0</v>
      </c>
      <c r="BH3" s="33">
        <v>571</v>
      </c>
      <c r="BI3" s="30">
        <f t="shared" ref="BI3:BI20" si="14">BH3*1</f>
        <v>571</v>
      </c>
      <c r="BJ3" s="4"/>
      <c r="BK3" s="4">
        <v>200</v>
      </c>
      <c r="BL3" s="4"/>
      <c r="BM3" s="4">
        <v>50</v>
      </c>
      <c r="BN3" s="4"/>
      <c r="BO3" s="31">
        <f t="shared" ref="BO3:BO20" si="15">SUM(BH3:BN3)-BH3</f>
        <v>821</v>
      </c>
      <c r="BP3" s="33"/>
      <c r="BQ3" s="30">
        <f t="shared" ref="BQ3:BQ20" si="16">BP3*1.2</f>
        <v>0</v>
      </c>
      <c r="BR3" s="4"/>
      <c r="BS3" s="4"/>
      <c r="BT3" s="4"/>
      <c r="BU3" s="4"/>
      <c r="BV3" s="4"/>
      <c r="BW3" s="31">
        <f t="shared" ref="BW3:BW20" si="17">SUM(BP3:BV3)-BP3</f>
        <v>0</v>
      </c>
      <c r="BX3" s="29"/>
      <c r="BY3" s="30">
        <f t="shared" ref="BY3:BY20" si="18">(BX3)*1.2</f>
        <v>0</v>
      </c>
      <c r="BZ3" s="4"/>
      <c r="CA3" s="4"/>
      <c r="CB3" s="4"/>
      <c r="CC3" s="4"/>
      <c r="CD3" s="32"/>
      <c r="CE3" s="31">
        <f t="shared" ref="CE3:CE20" si="19">SUM(BX3:CD3)-BX3</f>
        <v>0</v>
      </c>
      <c r="CF3" s="33">
        <v>442</v>
      </c>
      <c r="CG3" s="30">
        <f t="shared" ref="CG3:CG20" si="20">CF3*1.2</f>
        <v>530.4</v>
      </c>
      <c r="CH3" s="4"/>
      <c r="CI3" s="4"/>
      <c r="CJ3" s="4">
        <v>200</v>
      </c>
      <c r="CK3" s="4">
        <v>60</v>
      </c>
      <c r="CL3" s="4"/>
      <c r="CM3" s="31">
        <f t="shared" ref="CM3:CM20" si="21">SUM(CF3:CL3)-CF3</f>
        <v>790.40000000000009</v>
      </c>
      <c r="CN3" s="61">
        <f t="shared" ref="CN3:CN20" si="22">AVERAGE(DC3:DG3)</f>
        <v>994.87999999999988</v>
      </c>
      <c r="CO3" s="107">
        <v>1</v>
      </c>
      <c r="CP3" s="29"/>
      <c r="CQ3" s="34">
        <f>K3</f>
        <v>930.40000000000009</v>
      </c>
      <c r="CR3" s="34">
        <f>S3</f>
        <v>880</v>
      </c>
      <c r="CS3" s="34">
        <f t="shared" ref="CS3:CS16" si="23">AA3</f>
        <v>884</v>
      </c>
      <c r="CT3" s="34">
        <f t="shared" ref="CT3:CT16" si="24">AI3</f>
        <v>0</v>
      </c>
      <c r="CU3" s="34">
        <f t="shared" ref="CU3:CU16" si="25">AQ3</f>
        <v>0</v>
      </c>
      <c r="CV3" s="34">
        <f t="shared" ref="CV3:CV16" si="26">AY3</f>
        <v>1459</v>
      </c>
      <c r="CW3" s="34">
        <f t="shared" ref="CW3:CW16" si="27">BG3</f>
        <v>0</v>
      </c>
      <c r="CX3" s="34">
        <f t="shared" ref="CX3:CX16" si="28">BO3</f>
        <v>821</v>
      </c>
      <c r="CY3" s="34">
        <f t="shared" ref="CY3:CY16" si="29">BW3</f>
        <v>0</v>
      </c>
      <c r="CZ3" s="34">
        <f t="shared" ref="CZ3:CZ16" si="30">CE3</f>
        <v>0</v>
      </c>
      <c r="DA3" s="34">
        <f t="shared" ref="DA3:DA16" si="31">CM3</f>
        <v>790.40000000000009</v>
      </c>
      <c r="DB3" s="42"/>
      <c r="DC3" s="34">
        <f>LARGE($CQ3:$DA3,1)</f>
        <v>1459</v>
      </c>
      <c r="DD3" s="34">
        <f>LARGE($CQ3:$DA3,2)</f>
        <v>930.40000000000009</v>
      </c>
      <c r="DE3" s="34">
        <f>LARGE($CQ3:$DA3,3)</f>
        <v>884</v>
      </c>
      <c r="DF3" s="34">
        <f>LARGE($CQ3:$DA3,4)</f>
        <v>880</v>
      </c>
      <c r="DG3" s="34">
        <f>LARGE($CQ3:$DA3,5)</f>
        <v>821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45" t="s">
        <v>182</v>
      </c>
      <c r="B4" s="109">
        <v>1985</v>
      </c>
      <c r="C4" s="23" t="s">
        <v>33</v>
      </c>
      <c r="D4" s="33"/>
      <c r="E4" s="30">
        <f t="shared" si="0"/>
        <v>0</v>
      </c>
      <c r="F4" s="4"/>
      <c r="G4" s="4"/>
      <c r="H4" s="4"/>
      <c r="I4" s="4"/>
      <c r="J4" s="4"/>
      <c r="K4" s="31">
        <f t="shared" si="1"/>
        <v>0</v>
      </c>
      <c r="L4" s="33"/>
      <c r="M4" s="30">
        <f t="shared" si="2"/>
        <v>0</v>
      </c>
      <c r="N4" s="4"/>
      <c r="O4" s="4"/>
      <c r="P4" s="4"/>
      <c r="Q4" s="4"/>
      <c r="R4" s="4"/>
      <c r="S4" s="31">
        <f t="shared" si="3"/>
        <v>0</v>
      </c>
      <c r="T4" s="33"/>
      <c r="U4" s="30">
        <f t="shared" si="4"/>
        <v>0</v>
      </c>
      <c r="V4" s="4"/>
      <c r="W4" s="4"/>
      <c r="X4" s="4"/>
      <c r="Y4" s="4"/>
      <c r="Z4" s="4"/>
      <c r="AA4" s="31">
        <f t="shared" si="5"/>
        <v>0</v>
      </c>
      <c r="AB4" s="33"/>
      <c r="AC4" s="30">
        <f t="shared" si="6"/>
        <v>0</v>
      </c>
      <c r="AD4" s="4"/>
      <c r="AE4" s="4"/>
      <c r="AF4" s="4"/>
      <c r="AG4" s="4"/>
      <c r="AH4" s="4"/>
      <c r="AI4" s="31">
        <f t="shared" si="7"/>
        <v>0</v>
      </c>
      <c r="AJ4" s="33"/>
      <c r="AK4" s="30">
        <f t="shared" si="8"/>
        <v>0</v>
      </c>
      <c r="AL4" s="4"/>
      <c r="AM4" s="4"/>
      <c r="AN4" s="4"/>
      <c r="AO4" s="4"/>
      <c r="AP4" s="4"/>
      <c r="AQ4" s="31">
        <f t="shared" si="9"/>
        <v>0</v>
      </c>
      <c r="AR4" s="32">
        <v>490</v>
      </c>
      <c r="AS4" s="30">
        <f t="shared" si="10"/>
        <v>490</v>
      </c>
      <c r="AU4" s="4"/>
      <c r="AV4" s="4">
        <v>100</v>
      </c>
      <c r="AW4" s="4">
        <v>70</v>
      </c>
      <c r="AX4" s="4"/>
      <c r="AY4" s="31">
        <f t="shared" si="11"/>
        <v>660</v>
      </c>
      <c r="AZ4" s="32">
        <v>526</v>
      </c>
      <c r="BA4" s="30">
        <f t="shared" si="12"/>
        <v>526</v>
      </c>
      <c r="BB4" s="29"/>
      <c r="BC4" s="4"/>
      <c r="BD4" s="4">
        <v>200</v>
      </c>
      <c r="BE4" s="4">
        <v>60</v>
      </c>
      <c r="BF4" s="4"/>
      <c r="BG4" s="31">
        <f t="shared" si="13"/>
        <v>786</v>
      </c>
      <c r="BH4" s="33">
        <v>543</v>
      </c>
      <c r="BI4" s="30">
        <f t="shared" si="14"/>
        <v>543</v>
      </c>
      <c r="BJ4" s="4"/>
      <c r="BK4" s="4">
        <v>300</v>
      </c>
      <c r="BL4" s="4"/>
      <c r="BM4" s="4">
        <v>50</v>
      </c>
      <c r="BN4" s="4"/>
      <c r="BO4" s="31">
        <f t="shared" si="15"/>
        <v>893</v>
      </c>
      <c r="BP4" s="33">
        <v>466</v>
      </c>
      <c r="BQ4" s="30">
        <f t="shared" si="16"/>
        <v>559.19999999999993</v>
      </c>
      <c r="BR4" s="4"/>
      <c r="BS4" s="4">
        <v>200</v>
      </c>
      <c r="BT4" s="4"/>
      <c r="BU4" s="4">
        <v>50</v>
      </c>
      <c r="BV4" s="4"/>
      <c r="BW4" s="31">
        <f t="shared" si="17"/>
        <v>809.19999999999982</v>
      </c>
      <c r="BX4" s="29">
        <v>489</v>
      </c>
      <c r="BY4" s="30">
        <f t="shared" si="18"/>
        <v>586.79999999999995</v>
      </c>
      <c r="BZ4" s="4"/>
      <c r="CA4" s="4">
        <v>100</v>
      </c>
      <c r="CB4" s="4"/>
      <c r="CC4" s="4">
        <v>110</v>
      </c>
      <c r="CD4" s="32"/>
      <c r="CE4" s="31">
        <f t="shared" si="19"/>
        <v>796.8</v>
      </c>
      <c r="CF4" s="33">
        <v>454</v>
      </c>
      <c r="CG4" s="30">
        <f t="shared" si="20"/>
        <v>544.79999999999995</v>
      </c>
      <c r="CH4" s="4"/>
      <c r="CI4" s="4"/>
      <c r="CJ4" s="4">
        <v>100</v>
      </c>
      <c r="CK4" s="4">
        <v>60</v>
      </c>
      <c r="CL4" s="4"/>
      <c r="CM4" s="31">
        <f t="shared" si="21"/>
        <v>704.8</v>
      </c>
      <c r="CN4" s="61">
        <f t="shared" si="22"/>
        <v>797.96</v>
      </c>
      <c r="CO4" s="107">
        <v>2</v>
      </c>
      <c r="CP4" s="29"/>
      <c r="CQ4" s="34">
        <f t="shared" ref="CQ4:CQ16" si="32">K4</f>
        <v>0</v>
      </c>
      <c r="CR4" s="34">
        <f t="shared" ref="CR4:CR16" si="33">S4</f>
        <v>0</v>
      </c>
      <c r="CS4" s="34">
        <f t="shared" si="23"/>
        <v>0</v>
      </c>
      <c r="CT4" s="34">
        <f t="shared" si="24"/>
        <v>0</v>
      </c>
      <c r="CU4" s="34">
        <f t="shared" si="25"/>
        <v>0</v>
      </c>
      <c r="CV4" s="34">
        <f t="shared" si="26"/>
        <v>660</v>
      </c>
      <c r="CW4" s="34">
        <f t="shared" si="27"/>
        <v>786</v>
      </c>
      <c r="CX4" s="34">
        <f t="shared" si="28"/>
        <v>893</v>
      </c>
      <c r="CY4" s="34">
        <f t="shared" si="29"/>
        <v>809.19999999999982</v>
      </c>
      <c r="CZ4" s="34">
        <f t="shared" si="30"/>
        <v>796.8</v>
      </c>
      <c r="DA4" s="34">
        <f t="shared" si="31"/>
        <v>704.8</v>
      </c>
      <c r="DB4" s="42"/>
      <c r="DC4" s="34">
        <f t="shared" ref="DC4:DC46" si="34">LARGE($CQ4:$DA4,1)</f>
        <v>893</v>
      </c>
      <c r="DD4" s="34">
        <f t="shared" ref="DD4:DD46" si="35">LARGE($CQ4:$DA4,2)</f>
        <v>809.19999999999982</v>
      </c>
      <c r="DE4" s="34">
        <f t="shared" ref="DE4:DE46" si="36">LARGE($CQ4:$DA4,3)</f>
        <v>796.8</v>
      </c>
      <c r="DF4" s="34">
        <f t="shared" ref="DF4:DF46" si="37">LARGE($CQ4:$DA4,4)</f>
        <v>786</v>
      </c>
      <c r="DG4" s="34">
        <f t="shared" ref="DG4:DG46" si="38">LARGE($CQ4:$DA4,5)</f>
        <v>704.8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45" t="s">
        <v>171</v>
      </c>
      <c r="B5" s="109">
        <v>2003</v>
      </c>
      <c r="C5" s="23" t="s">
        <v>33</v>
      </c>
      <c r="D5" s="33"/>
      <c r="E5" s="30">
        <f t="shared" si="0"/>
        <v>0</v>
      </c>
      <c r="F5" s="4"/>
      <c r="G5" s="4"/>
      <c r="H5" s="4"/>
      <c r="I5" s="4"/>
      <c r="J5" s="4"/>
      <c r="K5" s="31">
        <f t="shared" si="1"/>
        <v>0</v>
      </c>
      <c r="L5" s="33"/>
      <c r="M5" s="30">
        <f t="shared" si="2"/>
        <v>0</v>
      </c>
      <c r="N5" s="4"/>
      <c r="O5" s="4"/>
      <c r="P5" s="4"/>
      <c r="Q5" s="4"/>
      <c r="R5" s="4"/>
      <c r="S5" s="31">
        <f t="shared" si="3"/>
        <v>0</v>
      </c>
      <c r="T5" s="33">
        <v>525</v>
      </c>
      <c r="U5" s="30">
        <f t="shared" si="4"/>
        <v>525</v>
      </c>
      <c r="V5" s="4"/>
      <c r="W5" s="4"/>
      <c r="X5" s="4">
        <v>200</v>
      </c>
      <c r="Y5" s="4">
        <v>40</v>
      </c>
      <c r="Z5" s="4"/>
      <c r="AA5" s="31">
        <f t="shared" si="5"/>
        <v>765</v>
      </c>
      <c r="AB5" s="33"/>
      <c r="AC5" s="30">
        <f t="shared" si="6"/>
        <v>0</v>
      </c>
      <c r="AD5" s="4"/>
      <c r="AE5" s="4"/>
      <c r="AF5" s="4"/>
      <c r="AG5" s="4"/>
      <c r="AH5" s="4"/>
      <c r="AI5" s="31">
        <f t="shared" si="7"/>
        <v>0</v>
      </c>
      <c r="AJ5" s="33">
        <v>547</v>
      </c>
      <c r="AK5" s="30">
        <f t="shared" si="8"/>
        <v>547</v>
      </c>
      <c r="AL5" s="4"/>
      <c r="AM5" s="4"/>
      <c r="AN5" s="4">
        <v>30</v>
      </c>
      <c r="AO5" s="4">
        <v>110</v>
      </c>
      <c r="AP5" s="4"/>
      <c r="AQ5" s="31">
        <f t="shared" si="9"/>
        <v>687</v>
      </c>
      <c r="AR5" s="32"/>
      <c r="AS5" s="30">
        <f t="shared" si="10"/>
        <v>0</v>
      </c>
      <c r="AT5" s="29"/>
      <c r="AU5" s="4"/>
      <c r="AV5" s="4"/>
      <c r="AW5" s="4"/>
      <c r="AX5" s="4"/>
      <c r="AY5" s="31">
        <f t="shared" si="11"/>
        <v>0</v>
      </c>
      <c r="AZ5" s="32"/>
      <c r="BA5" s="30">
        <f t="shared" si="12"/>
        <v>0</v>
      </c>
      <c r="BB5" s="29"/>
      <c r="BC5" s="4"/>
      <c r="BD5" s="4"/>
      <c r="BE5" s="4"/>
      <c r="BF5" s="4"/>
      <c r="BG5" s="31">
        <f t="shared" si="13"/>
        <v>0</v>
      </c>
      <c r="BH5" s="33">
        <v>496</v>
      </c>
      <c r="BI5" s="30">
        <f t="shared" si="14"/>
        <v>496</v>
      </c>
      <c r="BJ5" s="4"/>
      <c r="BK5" s="4">
        <v>100</v>
      </c>
      <c r="BL5" s="4"/>
      <c r="BM5" s="4">
        <v>50</v>
      </c>
      <c r="BN5" s="4"/>
      <c r="BO5" s="31">
        <f t="shared" si="15"/>
        <v>646</v>
      </c>
      <c r="BP5" s="33">
        <v>429</v>
      </c>
      <c r="BQ5" s="30">
        <f t="shared" si="16"/>
        <v>514.79999999999995</v>
      </c>
      <c r="BR5" s="4"/>
      <c r="BS5" s="4">
        <v>100</v>
      </c>
      <c r="BT5" s="4"/>
      <c r="BU5" s="4">
        <v>50</v>
      </c>
      <c r="BV5" s="4"/>
      <c r="BW5" s="31">
        <f t="shared" si="17"/>
        <v>664.8</v>
      </c>
      <c r="BX5" s="29"/>
      <c r="BY5" s="30">
        <f t="shared" si="18"/>
        <v>0</v>
      </c>
      <c r="BZ5" s="4"/>
      <c r="CA5" s="4"/>
      <c r="CB5" s="4"/>
      <c r="CC5" s="4"/>
      <c r="CD5" s="32"/>
      <c r="CE5" s="31">
        <f t="shared" si="19"/>
        <v>0</v>
      </c>
      <c r="CF5" s="33">
        <v>468</v>
      </c>
      <c r="CG5" s="30">
        <f t="shared" si="20"/>
        <v>561.6</v>
      </c>
      <c r="CH5" s="4"/>
      <c r="CI5" s="4"/>
      <c r="CJ5" s="4">
        <v>300</v>
      </c>
      <c r="CK5" s="4">
        <v>60</v>
      </c>
      <c r="CL5" s="4"/>
      <c r="CM5" s="31">
        <f t="shared" si="21"/>
        <v>921.59999999999991</v>
      </c>
      <c r="CN5" s="61">
        <f t="shared" si="22"/>
        <v>736.87999999999988</v>
      </c>
      <c r="CO5" s="107">
        <v>3</v>
      </c>
      <c r="CP5" s="29"/>
      <c r="CQ5" s="34">
        <f t="shared" si="32"/>
        <v>0</v>
      </c>
      <c r="CR5" s="34">
        <f t="shared" si="33"/>
        <v>0</v>
      </c>
      <c r="CS5" s="34">
        <f t="shared" si="23"/>
        <v>765</v>
      </c>
      <c r="CT5" s="34">
        <f t="shared" si="24"/>
        <v>0</v>
      </c>
      <c r="CU5" s="34">
        <f t="shared" si="25"/>
        <v>687</v>
      </c>
      <c r="CV5" s="34">
        <f t="shared" si="26"/>
        <v>0</v>
      </c>
      <c r="CW5" s="34">
        <f t="shared" si="27"/>
        <v>0</v>
      </c>
      <c r="CX5" s="34">
        <f t="shared" si="28"/>
        <v>646</v>
      </c>
      <c r="CY5" s="34">
        <f t="shared" si="29"/>
        <v>664.8</v>
      </c>
      <c r="CZ5" s="34">
        <f t="shared" si="30"/>
        <v>0</v>
      </c>
      <c r="DA5" s="34">
        <f t="shared" si="31"/>
        <v>921.59999999999991</v>
      </c>
      <c r="DB5" s="42"/>
      <c r="DC5" s="34">
        <f t="shared" si="34"/>
        <v>921.59999999999991</v>
      </c>
      <c r="DD5" s="34">
        <f t="shared" si="35"/>
        <v>765</v>
      </c>
      <c r="DE5" s="34">
        <f t="shared" si="36"/>
        <v>687</v>
      </c>
      <c r="DF5" s="34">
        <f t="shared" si="37"/>
        <v>664.8</v>
      </c>
      <c r="DG5" s="34">
        <f t="shared" si="38"/>
        <v>646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45" t="s">
        <v>150</v>
      </c>
      <c r="B6" s="109">
        <v>1988</v>
      </c>
      <c r="C6" s="23" t="s">
        <v>69</v>
      </c>
      <c r="D6" s="33">
        <v>457</v>
      </c>
      <c r="E6" s="30">
        <f t="shared" si="0"/>
        <v>548.4</v>
      </c>
      <c r="F6" s="4"/>
      <c r="G6" s="4"/>
      <c r="H6" s="4">
        <v>200</v>
      </c>
      <c r="I6" s="4">
        <v>40</v>
      </c>
      <c r="J6" s="4"/>
      <c r="K6" s="31">
        <f t="shared" si="1"/>
        <v>788.40000000000009</v>
      </c>
      <c r="L6" s="33">
        <v>453</v>
      </c>
      <c r="M6" s="30">
        <f t="shared" si="2"/>
        <v>543.6</v>
      </c>
      <c r="N6" s="4"/>
      <c r="O6" s="4"/>
      <c r="P6" s="4">
        <v>500</v>
      </c>
      <c r="Q6" s="4">
        <v>40</v>
      </c>
      <c r="R6" s="4"/>
      <c r="S6" s="31">
        <f t="shared" si="3"/>
        <v>1083.5999999999999</v>
      </c>
      <c r="T6" s="33"/>
      <c r="U6" s="30">
        <f t="shared" si="4"/>
        <v>0</v>
      </c>
      <c r="V6" s="4"/>
      <c r="W6" s="4"/>
      <c r="X6" s="4"/>
      <c r="Y6" s="4"/>
      <c r="Z6" s="4"/>
      <c r="AA6" s="31">
        <f t="shared" si="5"/>
        <v>0</v>
      </c>
      <c r="AB6" s="33"/>
      <c r="AC6" s="30">
        <f t="shared" si="6"/>
        <v>0</v>
      </c>
      <c r="AD6" s="4"/>
      <c r="AE6" s="4"/>
      <c r="AF6" s="4"/>
      <c r="AG6" s="4"/>
      <c r="AH6" s="4"/>
      <c r="AI6" s="31">
        <f t="shared" si="7"/>
        <v>0</v>
      </c>
      <c r="AJ6" s="33"/>
      <c r="AK6" s="30">
        <f t="shared" si="8"/>
        <v>0</v>
      </c>
      <c r="AL6" s="4"/>
      <c r="AM6" s="4"/>
      <c r="AN6" s="4"/>
      <c r="AO6" s="4"/>
      <c r="AP6" s="4"/>
      <c r="AQ6" s="31">
        <f t="shared" si="9"/>
        <v>0</v>
      </c>
      <c r="AR6" s="32">
        <v>557</v>
      </c>
      <c r="AS6" s="30">
        <f t="shared" si="10"/>
        <v>557</v>
      </c>
      <c r="AT6" s="29"/>
      <c r="AU6" s="4"/>
      <c r="AV6" s="4">
        <v>300</v>
      </c>
      <c r="AW6" s="4">
        <v>70</v>
      </c>
      <c r="AX6" s="4"/>
      <c r="AY6" s="31">
        <f t="shared" si="11"/>
        <v>927</v>
      </c>
      <c r="AZ6" s="32"/>
      <c r="BA6" s="30">
        <f t="shared" si="12"/>
        <v>0</v>
      </c>
      <c r="BB6" s="29"/>
      <c r="BC6" s="4"/>
      <c r="BD6" s="4"/>
      <c r="BE6" s="4"/>
      <c r="BF6" s="4"/>
      <c r="BG6" s="31">
        <f t="shared" si="13"/>
        <v>0</v>
      </c>
      <c r="BH6" s="33"/>
      <c r="BI6" s="30">
        <f t="shared" si="14"/>
        <v>0</v>
      </c>
      <c r="BJ6" s="4"/>
      <c r="BK6" s="4"/>
      <c r="BL6" s="4"/>
      <c r="BM6" s="4"/>
      <c r="BN6" s="4"/>
      <c r="BO6" s="31">
        <f t="shared" si="15"/>
        <v>0</v>
      </c>
      <c r="BP6" s="33">
        <v>399</v>
      </c>
      <c r="BQ6" s="30">
        <f t="shared" si="16"/>
        <v>478.79999999999995</v>
      </c>
      <c r="BR6" s="4"/>
      <c r="BS6" s="4">
        <v>80</v>
      </c>
      <c r="BT6" s="4"/>
      <c r="BU6" s="4">
        <v>50</v>
      </c>
      <c r="BV6" s="4"/>
      <c r="BW6" s="31">
        <f t="shared" si="17"/>
        <v>608.79999999999995</v>
      </c>
      <c r="BX6" s="29"/>
      <c r="BY6" s="30">
        <f t="shared" si="18"/>
        <v>0</v>
      </c>
      <c r="BZ6" s="4"/>
      <c r="CA6" s="4"/>
      <c r="CB6" s="4"/>
      <c r="CC6" s="4"/>
      <c r="CD6" s="32"/>
      <c r="CE6" s="31">
        <f t="shared" si="19"/>
        <v>0</v>
      </c>
      <c r="CF6" s="33"/>
      <c r="CG6" s="30">
        <f t="shared" si="20"/>
        <v>0</v>
      </c>
      <c r="CH6" s="4"/>
      <c r="CI6" s="4"/>
      <c r="CJ6" s="4"/>
      <c r="CK6" s="4"/>
      <c r="CL6" s="4"/>
      <c r="CM6" s="31">
        <f t="shared" si="21"/>
        <v>0</v>
      </c>
      <c r="CN6" s="61">
        <f t="shared" si="22"/>
        <v>681.56000000000006</v>
      </c>
      <c r="CO6" s="107">
        <v>4</v>
      </c>
      <c r="CP6" s="29"/>
      <c r="CQ6" s="34">
        <f t="shared" si="32"/>
        <v>788.40000000000009</v>
      </c>
      <c r="CR6" s="34">
        <f t="shared" si="33"/>
        <v>1083.5999999999999</v>
      </c>
      <c r="CS6" s="34">
        <f t="shared" si="23"/>
        <v>0</v>
      </c>
      <c r="CT6" s="34">
        <f t="shared" si="24"/>
        <v>0</v>
      </c>
      <c r="CU6" s="34">
        <f t="shared" si="25"/>
        <v>0</v>
      </c>
      <c r="CV6" s="34">
        <f t="shared" si="26"/>
        <v>927</v>
      </c>
      <c r="CW6" s="34">
        <f t="shared" si="27"/>
        <v>0</v>
      </c>
      <c r="CX6" s="34">
        <f t="shared" si="28"/>
        <v>0</v>
      </c>
      <c r="CY6" s="34">
        <f t="shared" si="29"/>
        <v>608.79999999999995</v>
      </c>
      <c r="CZ6" s="34">
        <f t="shared" si="30"/>
        <v>0</v>
      </c>
      <c r="DA6" s="34">
        <f t="shared" si="31"/>
        <v>0</v>
      </c>
      <c r="DB6" s="42"/>
      <c r="DC6" s="34">
        <f t="shared" si="34"/>
        <v>1083.5999999999999</v>
      </c>
      <c r="DD6" s="34">
        <f t="shared" si="35"/>
        <v>927</v>
      </c>
      <c r="DE6" s="34">
        <f t="shared" si="36"/>
        <v>788.40000000000009</v>
      </c>
      <c r="DF6" s="34">
        <f t="shared" si="37"/>
        <v>608.79999999999995</v>
      </c>
      <c r="DG6" s="34">
        <f t="shared" si="38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20" t="s">
        <v>144</v>
      </c>
      <c r="B7" s="109">
        <v>1987</v>
      </c>
      <c r="C7" s="23" t="s">
        <v>33</v>
      </c>
      <c r="D7" s="33">
        <v>420</v>
      </c>
      <c r="E7" s="30">
        <f t="shared" si="0"/>
        <v>504</v>
      </c>
      <c r="F7" s="4"/>
      <c r="G7" s="4"/>
      <c r="H7" s="4">
        <v>100</v>
      </c>
      <c r="I7" s="4">
        <v>40</v>
      </c>
      <c r="J7" s="4"/>
      <c r="K7" s="31">
        <f t="shared" si="1"/>
        <v>644</v>
      </c>
      <c r="L7" s="33">
        <v>379</v>
      </c>
      <c r="M7" s="30">
        <f t="shared" si="2"/>
        <v>454.8</v>
      </c>
      <c r="N7" s="4"/>
      <c r="O7" s="4"/>
      <c r="P7" s="4">
        <v>100</v>
      </c>
      <c r="Q7" s="4">
        <v>40</v>
      </c>
      <c r="R7" s="4"/>
      <c r="S7" s="31">
        <f t="shared" si="3"/>
        <v>594.79999999999995</v>
      </c>
      <c r="T7" s="33">
        <v>418</v>
      </c>
      <c r="U7" s="30">
        <f t="shared" si="4"/>
        <v>418</v>
      </c>
      <c r="V7" s="4"/>
      <c r="W7" s="4"/>
      <c r="X7" s="4">
        <v>80</v>
      </c>
      <c r="Y7" s="4">
        <v>40</v>
      </c>
      <c r="Z7" s="4"/>
      <c r="AA7" s="31">
        <f t="shared" si="5"/>
        <v>538</v>
      </c>
      <c r="AB7" s="33"/>
      <c r="AC7" s="30">
        <f t="shared" si="6"/>
        <v>0</v>
      </c>
      <c r="AD7" s="4"/>
      <c r="AE7" s="4"/>
      <c r="AF7" s="4"/>
      <c r="AG7" s="4"/>
      <c r="AH7" s="4"/>
      <c r="AI7" s="31">
        <f t="shared" si="7"/>
        <v>0</v>
      </c>
      <c r="AJ7" s="33">
        <v>413</v>
      </c>
      <c r="AK7" s="30">
        <f t="shared" si="8"/>
        <v>413</v>
      </c>
      <c r="AL7" s="4"/>
      <c r="AM7" s="4"/>
      <c r="AN7" s="4"/>
      <c r="AO7" s="4">
        <v>110</v>
      </c>
      <c r="AP7" s="4"/>
      <c r="AQ7" s="31">
        <f t="shared" si="9"/>
        <v>523</v>
      </c>
      <c r="AR7" s="32">
        <v>480</v>
      </c>
      <c r="AS7" s="30">
        <f t="shared" si="10"/>
        <v>480</v>
      </c>
      <c r="AT7" s="29"/>
      <c r="AU7" s="4"/>
      <c r="AV7" s="4">
        <v>500</v>
      </c>
      <c r="AW7" s="4">
        <v>70</v>
      </c>
      <c r="AX7" s="4"/>
      <c r="AY7" s="31">
        <f t="shared" si="11"/>
        <v>1050</v>
      </c>
      <c r="AZ7" s="32"/>
      <c r="BA7" s="30">
        <f t="shared" si="12"/>
        <v>0</v>
      </c>
      <c r="BB7" s="29"/>
      <c r="BC7" s="4"/>
      <c r="BD7" s="4"/>
      <c r="BE7" s="4"/>
      <c r="BF7" s="4"/>
      <c r="BG7" s="31">
        <f t="shared" si="13"/>
        <v>0</v>
      </c>
      <c r="BH7" s="33"/>
      <c r="BI7" s="30">
        <f t="shared" si="14"/>
        <v>0</v>
      </c>
      <c r="BJ7" s="4"/>
      <c r="BK7" s="4"/>
      <c r="BL7" s="4"/>
      <c r="BM7" s="4"/>
      <c r="BN7" s="4"/>
      <c r="BO7" s="31">
        <f t="shared" si="15"/>
        <v>0</v>
      </c>
      <c r="BP7" s="33"/>
      <c r="BQ7" s="30">
        <f t="shared" si="16"/>
        <v>0</v>
      </c>
      <c r="BR7" s="4"/>
      <c r="BS7" s="4"/>
      <c r="BT7" s="4"/>
      <c r="BU7" s="4"/>
      <c r="BV7" s="4"/>
      <c r="BW7" s="31">
        <f t="shared" si="17"/>
        <v>0</v>
      </c>
      <c r="BX7" s="29"/>
      <c r="BY7" s="30">
        <f t="shared" si="18"/>
        <v>0</v>
      </c>
      <c r="BZ7" s="4"/>
      <c r="CA7" s="4"/>
      <c r="CB7" s="4"/>
      <c r="CC7" s="4"/>
      <c r="CD7" s="32"/>
      <c r="CE7" s="31">
        <f t="shared" si="19"/>
        <v>0</v>
      </c>
      <c r="CF7" s="33"/>
      <c r="CG7" s="30">
        <f t="shared" si="20"/>
        <v>0</v>
      </c>
      <c r="CH7" s="4"/>
      <c r="CI7" s="4"/>
      <c r="CJ7" s="4"/>
      <c r="CK7" s="4"/>
      <c r="CL7" s="4"/>
      <c r="CM7" s="31">
        <f t="shared" si="21"/>
        <v>0</v>
      </c>
      <c r="CN7" s="61">
        <f t="shared" si="22"/>
        <v>669.96</v>
      </c>
      <c r="CO7" s="107">
        <v>5</v>
      </c>
      <c r="CP7" s="29"/>
      <c r="CQ7" s="34">
        <f t="shared" si="32"/>
        <v>644</v>
      </c>
      <c r="CR7" s="34">
        <f t="shared" si="33"/>
        <v>594.79999999999995</v>
      </c>
      <c r="CS7" s="34">
        <f t="shared" si="23"/>
        <v>538</v>
      </c>
      <c r="CT7" s="34">
        <f t="shared" si="24"/>
        <v>0</v>
      </c>
      <c r="CU7" s="34">
        <f t="shared" si="25"/>
        <v>523</v>
      </c>
      <c r="CV7" s="34">
        <f t="shared" si="26"/>
        <v>1050</v>
      </c>
      <c r="CW7" s="34">
        <f t="shared" si="27"/>
        <v>0</v>
      </c>
      <c r="CX7" s="34">
        <f t="shared" si="28"/>
        <v>0</v>
      </c>
      <c r="CY7" s="34">
        <f t="shared" si="29"/>
        <v>0</v>
      </c>
      <c r="CZ7" s="34">
        <f t="shared" si="30"/>
        <v>0</v>
      </c>
      <c r="DA7" s="34">
        <f t="shared" si="31"/>
        <v>0</v>
      </c>
      <c r="DB7" s="42"/>
      <c r="DC7" s="34">
        <f t="shared" si="34"/>
        <v>1050</v>
      </c>
      <c r="DD7" s="34">
        <f t="shared" si="35"/>
        <v>644</v>
      </c>
      <c r="DE7" s="34">
        <f t="shared" si="36"/>
        <v>594.79999999999995</v>
      </c>
      <c r="DF7" s="34">
        <f t="shared" si="37"/>
        <v>538</v>
      </c>
      <c r="DG7" s="34">
        <f t="shared" si="38"/>
        <v>523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20" t="s">
        <v>127</v>
      </c>
      <c r="B8" s="109">
        <v>2003</v>
      </c>
      <c r="C8" s="23" t="s">
        <v>33</v>
      </c>
      <c r="D8" s="33"/>
      <c r="E8" s="30">
        <f t="shared" si="0"/>
        <v>0</v>
      </c>
      <c r="F8" s="4"/>
      <c r="G8" s="4"/>
      <c r="H8" s="4"/>
      <c r="I8" s="4"/>
      <c r="J8" s="4"/>
      <c r="K8" s="31">
        <f t="shared" si="1"/>
        <v>0</v>
      </c>
      <c r="L8" s="33"/>
      <c r="M8" s="30">
        <f t="shared" si="2"/>
        <v>0</v>
      </c>
      <c r="N8" s="4"/>
      <c r="O8" s="4"/>
      <c r="P8" s="4"/>
      <c r="Q8" s="4"/>
      <c r="R8" s="4"/>
      <c r="S8" s="31">
        <f t="shared" si="3"/>
        <v>0</v>
      </c>
      <c r="T8" s="33"/>
      <c r="U8" s="30">
        <f t="shared" si="4"/>
        <v>0</v>
      </c>
      <c r="V8" s="4"/>
      <c r="W8" s="4"/>
      <c r="X8" s="4"/>
      <c r="Y8" s="4"/>
      <c r="Z8" s="4"/>
      <c r="AA8" s="31">
        <f t="shared" si="5"/>
        <v>0</v>
      </c>
      <c r="AB8" s="33"/>
      <c r="AC8" s="30">
        <f t="shared" si="6"/>
        <v>0</v>
      </c>
      <c r="AD8" s="4"/>
      <c r="AE8" s="4"/>
      <c r="AF8" s="4"/>
      <c r="AG8" s="4"/>
      <c r="AH8" s="4"/>
      <c r="AI8" s="31">
        <f t="shared" si="7"/>
        <v>0</v>
      </c>
      <c r="AJ8" s="33">
        <v>535</v>
      </c>
      <c r="AK8" s="30">
        <f t="shared" si="8"/>
        <v>535</v>
      </c>
      <c r="AL8" s="4"/>
      <c r="AM8" s="4"/>
      <c r="AN8" s="4">
        <v>20</v>
      </c>
      <c r="AO8" s="4">
        <v>110</v>
      </c>
      <c r="AP8" s="4"/>
      <c r="AQ8" s="31">
        <f t="shared" si="9"/>
        <v>665</v>
      </c>
      <c r="AR8" s="32">
        <v>509</v>
      </c>
      <c r="AS8" s="30">
        <f t="shared" si="10"/>
        <v>509</v>
      </c>
      <c r="AU8" s="4"/>
      <c r="AV8" s="4">
        <v>700</v>
      </c>
      <c r="AW8" s="4">
        <v>70</v>
      </c>
      <c r="AX8" s="4"/>
      <c r="AY8" s="31">
        <f t="shared" si="11"/>
        <v>1279</v>
      </c>
      <c r="AZ8" s="32">
        <v>539</v>
      </c>
      <c r="BA8" s="30">
        <f t="shared" si="12"/>
        <v>539</v>
      </c>
      <c r="BC8" s="4"/>
      <c r="BD8" s="4">
        <v>300</v>
      </c>
      <c r="BE8" s="4">
        <v>60</v>
      </c>
      <c r="BF8" s="4"/>
      <c r="BG8" s="31">
        <f t="shared" si="13"/>
        <v>899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33"/>
      <c r="BQ8" s="30">
        <f t="shared" si="16"/>
        <v>0</v>
      </c>
      <c r="BR8" s="4"/>
      <c r="BS8" s="4"/>
      <c r="BT8" s="4"/>
      <c r="BU8" s="4"/>
      <c r="BV8" s="4"/>
      <c r="BW8" s="31">
        <f t="shared" si="17"/>
        <v>0</v>
      </c>
      <c r="BX8" s="29"/>
      <c r="BY8" s="30">
        <f t="shared" si="18"/>
        <v>0</v>
      </c>
      <c r="BZ8" s="4"/>
      <c r="CA8" s="4"/>
      <c r="CB8" s="4"/>
      <c r="CC8" s="4"/>
      <c r="CD8" s="32"/>
      <c r="CE8" s="31">
        <f t="shared" si="19"/>
        <v>0</v>
      </c>
      <c r="CF8" s="33"/>
      <c r="CG8" s="30">
        <f t="shared" si="20"/>
        <v>0</v>
      </c>
      <c r="CH8" s="4"/>
      <c r="CI8" s="4"/>
      <c r="CJ8" s="4"/>
      <c r="CK8" s="4"/>
      <c r="CL8" s="4"/>
      <c r="CM8" s="31">
        <f t="shared" si="21"/>
        <v>0</v>
      </c>
      <c r="CN8" s="61">
        <f t="shared" si="22"/>
        <v>568.6</v>
      </c>
      <c r="CO8" s="107">
        <v>6</v>
      </c>
      <c r="CP8" s="29"/>
      <c r="CQ8" s="34">
        <f t="shared" si="32"/>
        <v>0</v>
      </c>
      <c r="CR8" s="34">
        <f t="shared" si="33"/>
        <v>0</v>
      </c>
      <c r="CS8" s="34">
        <f t="shared" si="23"/>
        <v>0</v>
      </c>
      <c r="CT8" s="34">
        <f t="shared" si="24"/>
        <v>0</v>
      </c>
      <c r="CU8" s="34">
        <f t="shared" si="25"/>
        <v>665</v>
      </c>
      <c r="CV8" s="34">
        <f t="shared" si="26"/>
        <v>1279</v>
      </c>
      <c r="CW8" s="34">
        <f t="shared" si="27"/>
        <v>899</v>
      </c>
      <c r="CX8" s="34">
        <f t="shared" si="28"/>
        <v>0</v>
      </c>
      <c r="CY8" s="34">
        <f t="shared" si="29"/>
        <v>0</v>
      </c>
      <c r="CZ8" s="34">
        <f t="shared" si="30"/>
        <v>0</v>
      </c>
      <c r="DA8" s="34">
        <f t="shared" si="31"/>
        <v>0</v>
      </c>
      <c r="DB8" s="42"/>
      <c r="DC8" s="34">
        <f t="shared" si="34"/>
        <v>1279</v>
      </c>
      <c r="DD8" s="34">
        <f t="shared" si="35"/>
        <v>899</v>
      </c>
      <c r="DE8" s="34">
        <f t="shared" si="36"/>
        <v>665</v>
      </c>
      <c r="DF8" s="34">
        <f t="shared" si="37"/>
        <v>0</v>
      </c>
      <c r="DG8" s="34">
        <f t="shared" si="38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45" t="s">
        <v>103</v>
      </c>
      <c r="B9" s="109">
        <v>1989</v>
      </c>
      <c r="C9" s="23" t="s">
        <v>33</v>
      </c>
      <c r="D9" s="33">
        <v>378</v>
      </c>
      <c r="E9" s="30">
        <f t="shared" si="0"/>
        <v>453.59999999999997</v>
      </c>
      <c r="F9" s="4"/>
      <c r="G9" s="4"/>
      <c r="H9" s="4">
        <v>80</v>
      </c>
      <c r="I9" s="4">
        <v>40</v>
      </c>
      <c r="J9" s="4"/>
      <c r="K9" s="31">
        <f t="shared" si="1"/>
        <v>573.59999999999991</v>
      </c>
      <c r="L9" s="33">
        <v>402</v>
      </c>
      <c r="M9" s="30">
        <f t="shared" si="2"/>
        <v>482.4</v>
      </c>
      <c r="N9" s="4"/>
      <c r="O9" s="4"/>
      <c r="P9" s="4">
        <v>200</v>
      </c>
      <c r="Q9" s="4">
        <v>40</v>
      </c>
      <c r="R9" s="4"/>
      <c r="S9" s="31">
        <f t="shared" si="3"/>
        <v>722.40000000000009</v>
      </c>
      <c r="T9" s="33"/>
      <c r="U9" s="30">
        <f t="shared" si="4"/>
        <v>0</v>
      </c>
      <c r="V9" s="4"/>
      <c r="W9" s="4"/>
      <c r="X9" s="4"/>
      <c r="Y9" s="4"/>
      <c r="Z9" s="4"/>
      <c r="AA9" s="31">
        <f t="shared" si="5"/>
        <v>0</v>
      </c>
      <c r="AB9" s="33"/>
      <c r="AC9" s="30">
        <f t="shared" si="6"/>
        <v>0</v>
      </c>
      <c r="AD9" s="4"/>
      <c r="AE9" s="4"/>
      <c r="AF9" s="4"/>
      <c r="AG9" s="4"/>
      <c r="AH9" s="4"/>
      <c r="AI9" s="31">
        <f t="shared" si="7"/>
        <v>0</v>
      </c>
      <c r="AJ9" s="33"/>
      <c r="AK9" s="30">
        <f t="shared" si="8"/>
        <v>0</v>
      </c>
      <c r="AL9" s="4"/>
      <c r="AM9" s="4"/>
      <c r="AN9" s="4"/>
      <c r="AO9" s="4"/>
      <c r="AP9" s="4"/>
      <c r="AQ9" s="31">
        <f t="shared" si="9"/>
        <v>0</v>
      </c>
      <c r="AR9" s="32">
        <v>322</v>
      </c>
      <c r="AS9" s="30">
        <f t="shared" si="10"/>
        <v>322</v>
      </c>
      <c r="AT9" s="29"/>
      <c r="AU9" s="4"/>
      <c r="AV9" s="4">
        <v>100</v>
      </c>
      <c r="AW9" s="4">
        <v>70</v>
      </c>
      <c r="AX9" s="4"/>
      <c r="AY9" s="31">
        <f t="shared" si="11"/>
        <v>492</v>
      </c>
      <c r="AZ9" s="32"/>
      <c r="BA9" s="30">
        <f t="shared" si="12"/>
        <v>0</v>
      </c>
      <c r="BB9" s="29"/>
      <c r="BC9" s="4"/>
      <c r="BD9" s="4"/>
      <c r="BE9" s="4"/>
      <c r="BF9" s="4"/>
      <c r="BG9" s="31">
        <f t="shared" si="13"/>
        <v>0</v>
      </c>
      <c r="BH9" s="33"/>
      <c r="BI9" s="30">
        <f t="shared" si="14"/>
        <v>0</v>
      </c>
      <c r="BJ9" s="4"/>
      <c r="BK9" s="4"/>
      <c r="BL9" s="4"/>
      <c r="BM9" s="4"/>
      <c r="BN9" s="4"/>
      <c r="BO9" s="31">
        <f t="shared" si="15"/>
        <v>0</v>
      </c>
      <c r="BP9" s="33"/>
      <c r="BQ9" s="30">
        <f t="shared" si="16"/>
        <v>0</v>
      </c>
      <c r="BR9" s="4"/>
      <c r="BS9" s="4"/>
      <c r="BT9" s="4"/>
      <c r="BU9" s="4"/>
      <c r="BV9" s="4"/>
      <c r="BW9" s="31">
        <f t="shared" si="17"/>
        <v>0</v>
      </c>
      <c r="BX9" s="29">
        <v>379</v>
      </c>
      <c r="BY9" s="30">
        <f t="shared" si="18"/>
        <v>454.8</v>
      </c>
      <c r="BZ9" s="4"/>
      <c r="CA9" s="4">
        <v>30</v>
      </c>
      <c r="CB9" s="4"/>
      <c r="CC9" s="4">
        <v>110</v>
      </c>
      <c r="CD9" s="32"/>
      <c r="CE9" s="31">
        <f t="shared" si="19"/>
        <v>594.79999999999995</v>
      </c>
      <c r="CF9" s="33"/>
      <c r="CG9" s="30">
        <f t="shared" si="20"/>
        <v>0</v>
      </c>
      <c r="CH9" s="4"/>
      <c r="CI9" s="4"/>
      <c r="CJ9" s="4"/>
      <c r="CK9" s="4"/>
      <c r="CL9" s="4"/>
      <c r="CM9" s="31">
        <f t="shared" si="21"/>
        <v>0</v>
      </c>
      <c r="CN9" s="61">
        <f t="shared" si="22"/>
        <v>476.56000000000006</v>
      </c>
      <c r="CO9" s="107">
        <v>7</v>
      </c>
      <c r="CP9" s="29"/>
      <c r="CQ9" s="34">
        <f t="shared" si="32"/>
        <v>573.59999999999991</v>
      </c>
      <c r="CR9" s="34">
        <f t="shared" si="33"/>
        <v>722.40000000000009</v>
      </c>
      <c r="CS9" s="34">
        <f t="shared" si="23"/>
        <v>0</v>
      </c>
      <c r="CT9" s="34">
        <f t="shared" si="24"/>
        <v>0</v>
      </c>
      <c r="CU9" s="34">
        <f t="shared" si="25"/>
        <v>0</v>
      </c>
      <c r="CV9" s="34">
        <f t="shared" si="26"/>
        <v>492</v>
      </c>
      <c r="CW9" s="34">
        <f t="shared" si="27"/>
        <v>0</v>
      </c>
      <c r="CX9" s="34">
        <f t="shared" si="28"/>
        <v>0</v>
      </c>
      <c r="CY9" s="34">
        <f t="shared" si="29"/>
        <v>0</v>
      </c>
      <c r="CZ9" s="34">
        <f t="shared" si="30"/>
        <v>594.79999999999995</v>
      </c>
      <c r="DA9" s="34">
        <f t="shared" si="31"/>
        <v>0</v>
      </c>
      <c r="DB9" s="42"/>
      <c r="DC9" s="34">
        <f t="shared" si="34"/>
        <v>722.40000000000009</v>
      </c>
      <c r="DD9" s="34">
        <f t="shared" si="35"/>
        <v>594.79999999999995</v>
      </c>
      <c r="DE9" s="34">
        <f t="shared" si="36"/>
        <v>573.59999999999991</v>
      </c>
      <c r="DF9" s="34">
        <f t="shared" si="37"/>
        <v>492</v>
      </c>
      <c r="DG9" s="34">
        <f t="shared" si="38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45" t="s">
        <v>70</v>
      </c>
      <c r="B10" s="109">
        <v>1989</v>
      </c>
      <c r="C10" s="23" t="s">
        <v>33</v>
      </c>
      <c r="D10" s="33"/>
      <c r="E10" s="30">
        <f t="shared" si="0"/>
        <v>0</v>
      </c>
      <c r="F10" s="4"/>
      <c r="G10" s="4"/>
      <c r="H10" s="4"/>
      <c r="I10" s="4"/>
      <c r="J10" s="4"/>
      <c r="K10" s="31">
        <f t="shared" si="1"/>
        <v>0</v>
      </c>
      <c r="L10" s="33"/>
      <c r="M10" s="30">
        <f t="shared" si="2"/>
        <v>0</v>
      </c>
      <c r="N10" s="4"/>
      <c r="O10" s="4"/>
      <c r="P10" s="4"/>
      <c r="Q10" s="4"/>
      <c r="R10" s="4"/>
      <c r="S10" s="31">
        <f t="shared" si="3"/>
        <v>0</v>
      </c>
      <c r="T10" s="33"/>
      <c r="U10" s="30">
        <f t="shared" si="4"/>
        <v>0</v>
      </c>
      <c r="V10" s="4"/>
      <c r="W10" s="4"/>
      <c r="X10" s="4"/>
      <c r="Y10" s="4"/>
      <c r="Z10" s="4"/>
      <c r="AA10" s="31">
        <f t="shared" si="5"/>
        <v>0</v>
      </c>
      <c r="AB10" s="33"/>
      <c r="AC10" s="30">
        <f t="shared" si="6"/>
        <v>0</v>
      </c>
      <c r="AD10" s="4"/>
      <c r="AE10" s="4"/>
      <c r="AF10" s="4"/>
      <c r="AG10" s="4"/>
      <c r="AH10" s="4"/>
      <c r="AI10" s="31">
        <f t="shared" si="7"/>
        <v>0</v>
      </c>
      <c r="AJ10" s="33"/>
      <c r="AK10" s="30">
        <f t="shared" si="8"/>
        <v>0</v>
      </c>
      <c r="AL10" s="4"/>
      <c r="AM10" s="4"/>
      <c r="AN10" s="4"/>
      <c r="AO10" s="4"/>
      <c r="AP10" s="4"/>
      <c r="AQ10" s="31">
        <f t="shared" si="9"/>
        <v>0</v>
      </c>
      <c r="AR10" s="32"/>
      <c r="AS10" s="30">
        <f t="shared" si="10"/>
        <v>0</v>
      </c>
      <c r="AT10" s="29"/>
      <c r="AU10" s="4"/>
      <c r="AV10" s="4"/>
      <c r="AW10" s="4"/>
      <c r="AX10" s="4"/>
      <c r="AY10" s="31">
        <f t="shared" si="11"/>
        <v>0</v>
      </c>
      <c r="AZ10" s="32"/>
      <c r="BA10" s="30">
        <f t="shared" si="12"/>
        <v>0</v>
      </c>
      <c r="BB10" s="29"/>
      <c r="BC10" s="4"/>
      <c r="BD10" s="4"/>
      <c r="BE10" s="4"/>
      <c r="BF10" s="4"/>
      <c r="BG10" s="31">
        <f t="shared" si="13"/>
        <v>0</v>
      </c>
      <c r="BH10" s="33"/>
      <c r="BI10" s="30">
        <f t="shared" si="14"/>
        <v>0</v>
      </c>
      <c r="BJ10" s="4"/>
      <c r="BK10" s="4"/>
      <c r="BL10" s="4"/>
      <c r="BM10" s="4"/>
      <c r="BN10" s="4"/>
      <c r="BO10" s="31">
        <f t="shared" si="15"/>
        <v>0</v>
      </c>
      <c r="BP10" s="33">
        <v>433</v>
      </c>
      <c r="BQ10" s="30">
        <f t="shared" si="16"/>
        <v>519.6</v>
      </c>
      <c r="BR10" s="4"/>
      <c r="BS10" s="4">
        <v>300</v>
      </c>
      <c r="BT10" s="4"/>
      <c r="BU10" s="4">
        <v>50</v>
      </c>
      <c r="BV10" s="4"/>
      <c r="BW10" s="31">
        <f t="shared" si="17"/>
        <v>869.59999999999991</v>
      </c>
      <c r="BX10" s="29">
        <v>493</v>
      </c>
      <c r="BY10" s="30">
        <f t="shared" si="18"/>
        <v>591.6</v>
      </c>
      <c r="BZ10" s="4"/>
      <c r="CA10" s="4">
        <v>300</v>
      </c>
      <c r="CB10" s="4"/>
      <c r="CC10" s="4">
        <v>110</v>
      </c>
      <c r="CD10" s="32"/>
      <c r="CE10" s="31">
        <f t="shared" si="19"/>
        <v>1001.5999999999999</v>
      </c>
      <c r="CF10" s="33"/>
      <c r="CG10" s="30">
        <f t="shared" si="20"/>
        <v>0</v>
      </c>
      <c r="CH10" s="4"/>
      <c r="CI10" s="4"/>
      <c r="CJ10" s="4"/>
      <c r="CK10" s="4"/>
      <c r="CL10" s="4"/>
      <c r="CM10" s="31">
        <f t="shared" si="21"/>
        <v>0</v>
      </c>
      <c r="CN10" s="61">
        <f t="shared" si="22"/>
        <v>374.23999999999995</v>
      </c>
      <c r="CO10" s="107">
        <v>8</v>
      </c>
      <c r="CP10" s="29"/>
      <c r="CQ10" s="34">
        <f t="shared" si="32"/>
        <v>0</v>
      </c>
      <c r="CR10" s="34">
        <f t="shared" si="33"/>
        <v>0</v>
      </c>
      <c r="CS10" s="34">
        <f t="shared" si="23"/>
        <v>0</v>
      </c>
      <c r="CT10" s="34">
        <f t="shared" si="24"/>
        <v>0</v>
      </c>
      <c r="CU10" s="34">
        <f t="shared" si="25"/>
        <v>0</v>
      </c>
      <c r="CV10" s="34">
        <f t="shared" si="26"/>
        <v>0</v>
      </c>
      <c r="CW10" s="34">
        <f t="shared" si="27"/>
        <v>0</v>
      </c>
      <c r="CX10" s="34">
        <f t="shared" si="28"/>
        <v>0</v>
      </c>
      <c r="CY10" s="34">
        <f t="shared" si="29"/>
        <v>869.59999999999991</v>
      </c>
      <c r="CZ10" s="34">
        <f t="shared" si="30"/>
        <v>1001.5999999999999</v>
      </c>
      <c r="DA10" s="34">
        <f t="shared" si="31"/>
        <v>0</v>
      </c>
      <c r="DB10" s="42"/>
      <c r="DC10" s="34">
        <f t="shared" si="34"/>
        <v>1001.5999999999999</v>
      </c>
      <c r="DD10" s="34">
        <f t="shared" si="35"/>
        <v>869.59999999999991</v>
      </c>
      <c r="DE10" s="34">
        <f t="shared" si="36"/>
        <v>0</v>
      </c>
      <c r="DF10" s="34">
        <f t="shared" si="37"/>
        <v>0</v>
      </c>
      <c r="DG10" s="34">
        <f t="shared" si="38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20" t="s">
        <v>202</v>
      </c>
      <c r="B11" s="109">
        <v>2001</v>
      </c>
      <c r="C11" s="23" t="s">
        <v>33</v>
      </c>
      <c r="D11" s="33"/>
      <c r="E11" s="30">
        <f t="shared" si="0"/>
        <v>0</v>
      </c>
      <c r="F11" s="4"/>
      <c r="G11" s="4"/>
      <c r="H11" s="4"/>
      <c r="I11" s="4"/>
      <c r="J11" s="4"/>
      <c r="K11" s="31">
        <f t="shared" si="1"/>
        <v>0</v>
      </c>
      <c r="L11" s="33"/>
      <c r="M11" s="30">
        <f t="shared" si="2"/>
        <v>0</v>
      </c>
      <c r="N11" s="4"/>
      <c r="O11" s="4"/>
      <c r="P11" s="4"/>
      <c r="Q11" s="4"/>
      <c r="R11" s="4"/>
      <c r="S11" s="31">
        <f t="shared" si="3"/>
        <v>0</v>
      </c>
      <c r="T11" s="33"/>
      <c r="U11" s="30">
        <f t="shared" si="4"/>
        <v>0</v>
      </c>
      <c r="V11" s="4"/>
      <c r="W11" s="4"/>
      <c r="X11" s="4"/>
      <c r="Y11" s="4"/>
      <c r="Z11" s="4"/>
      <c r="AA11" s="31">
        <f t="shared" si="5"/>
        <v>0</v>
      </c>
      <c r="AB11" s="33"/>
      <c r="AC11" s="30">
        <f t="shared" si="6"/>
        <v>0</v>
      </c>
      <c r="AD11" s="4"/>
      <c r="AE11" s="4"/>
      <c r="AF11" s="4"/>
      <c r="AG11" s="4"/>
      <c r="AH11" s="4"/>
      <c r="AI11" s="31">
        <f t="shared" si="7"/>
        <v>0</v>
      </c>
      <c r="AJ11" s="33"/>
      <c r="AK11" s="30">
        <f t="shared" si="8"/>
        <v>0</v>
      </c>
      <c r="AL11" s="4"/>
      <c r="AM11" s="4"/>
      <c r="AN11" s="4"/>
      <c r="AO11" s="4"/>
      <c r="AP11" s="4"/>
      <c r="AQ11" s="31">
        <f t="shared" si="9"/>
        <v>0</v>
      </c>
      <c r="AR11" s="32"/>
      <c r="AS11" s="30">
        <f t="shared" si="10"/>
        <v>0</v>
      </c>
      <c r="AT11" s="29"/>
      <c r="AU11" s="4"/>
      <c r="AV11" s="4"/>
      <c r="AW11" s="4"/>
      <c r="AX11" s="4"/>
      <c r="AY11" s="31">
        <f t="shared" si="11"/>
        <v>0</v>
      </c>
      <c r="AZ11" s="32"/>
      <c r="BA11" s="30">
        <f t="shared" si="12"/>
        <v>0</v>
      </c>
      <c r="BB11" s="29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33"/>
      <c r="BQ11" s="30">
        <f t="shared" si="16"/>
        <v>0</v>
      </c>
      <c r="BR11" s="4"/>
      <c r="BS11" s="4"/>
      <c r="BT11" s="4"/>
      <c r="BU11" s="4"/>
      <c r="BV11" s="4"/>
      <c r="BW11" s="31">
        <f t="shared" si="17"/>
        <v>0</v>
      </c>
      <c r="BX11" s="29">
        <v>391</v>
      </c>
      <c r="BY11" s="30">
        <f t="shared" si="18"/>
        <v>469.2</v>
      </c>
      <c r="BZ11" s="4"/>
      <c r="CA11" s="4"/>
      <c r="CB11" s="4"/>
      <c r="CC11" s="4">
        <v>110</v>
      </c>
      <c r="CD11" s="32"/>
      <c r="CE11" s="31">
        <f t="shared" si="19"/>
        <v>579.20000000000005</v>
      </c>
      <c r="CF11" s="33">
        <v>432</v>
      </c>
      <c r="CG11" s="30">
        <f t="shared" si="20"/>
        <v>518.4</v>
      </c>
      <c r="CH11" s="4"/>
      <c r="CI11" s="4"/>
      <c r="CJ11" s="4">
        <v>80</v>
      </c>
      <c r="CK11" s="4">
        <v>60</v>
      </c>
      <c r="CL11" s="4"/>
      <c r="CM11" s="31">
        <f t="shared" si="21"/>
        <v>658.40000000000009</v>
      </c>
      <c r="CN11" s="61">
        <f t="shared" si="22"/>
        <v>247.52000000000004</v>
      </c>
      <c r="CO11" s="107">
        <v>9</v>
      </c>
      <c r="CP11" s="29"/>
      <c r="CQ11" s="34">
        <f t="shared" si="32"/>
        <v>0</v>
      </c>
      <c r="CR11" s="34">
        <f t="shared" si="33"/>
        <v>0</v>
      </c>
      <c r="CS11" s="34">
        <f t="shared" si="23"/>
        <v>0</v>
      </c>
      <c r="CT11" s="34">
        <f t="shared" si="24"/>
        <v>0</v>
      </c>
      <c r="CU11" s="34">
        <f t="shared" si="25"/>
        <v>0</v>
      </c>
      <c r="CV11" s="34">
        <f t="shared" si="26"/>
        <v>0</v>
      </c>
      <c r="CW11" s="34">
        <f t="shared" si="27"/>
        <v>0</v>
      </c>
      <c r="CX11" s="34">
        <f t="shared" si="28"/>
        <v>0</v>
      </c>
      <c r="CY11" s="34">
        <f t="shared" si="29"/>
        <v>0</v>
      </c>
      <c r="CZ11" s="34">
        <f t="shared" si="30"/>
        <v>579.20000000000005</v>
      </c>
      <c r="DA11" s="34">
        <f t="shared" si="31"/>
        <v>658.40000000000009</v>
      </c>
      <c r="DB11" s="42"/>
      <c r="DC11" s="34">
        <f t="shared" si="34"/>
        <v>658.40000000000009</v>
      </c>
      <c r="DD11" s="34">
        <f t="shared" si="35"/>
        <v>579.20000000000005</v>
      </c>
      <c r="DE11" s="34">
        <f t="shared" si="36"/>
        <v>0</v>
      </c>
      <c r="DF11" s="34">
        <f t="shared" si="37"/>
        <v>0</v>
      </c>
      <c r="DG11" s="34">
        <f t="shared" si="38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20" t="s">
        <v>198</v>
      </c>
      <c r="B12" s="109">
        <v>1979</v>
      </c>
      <c r="C12" s="23" t="s">
        <v>33</v>
      </c>
      <c r="D12" s="33"/>
      <c r="E12" s="30">
        <f t="shared" si="0"/>
        <v>0</v>
      </c>
      <c r="F12" s="4"/>
      <c r="G12" s="4"/>
      <c r="H12" s="4"/>
      <c r="I12" s="4"/>
      <c r="J12" s="4"/>
      <c r="K12" s="31">
        <f t="shared" si="1"/>
        <v>0</v>
      </c>
      <c r="L12" s="33"/>
      <c r="M12" s="30">
        <f t="shared" si="2"/>
        <v>0</v>
      </c>
      <c r="N12" s="4"/>
      <c r="O12" s="4"/>
      <c r="P12" s="4"/>
      <c r="Q12" s="4"/>
      <c r="R12" s="4"/>
      <c r="S12" s="31">
        <f t="shared" si="3"/>
        <v>0</v>
      </c>
      <c r="T12" s="33"/>
      <c r="U12" s="30">
        <f t="shared" si="4"/>
        <v>0</v>
      </c>
      <c r="V12" s="4"/>
      <c r="W12" s="4"/>
      <c r="X12" s="4"/>
      <c r="Y12" s="4"/>
      <c r="Z12" s="4"/>
      <c r="AA12" s="31">
        <f t="shared" si="5"/>
        <v>0</v>
      </c>
      <c r="AB12" s="33"/>
      <c r="AC12" s="30">
        <f t="shared" si="6"/>
        <v>0</v>
      </c>
      <c r="AD12" s="4"/>
      <c r="AE12" s="4"/>
      <c r="AF12" s="4"/>
      <c r="AG12" s="4"/>
      <c r="AH12" s="4"/>
      <c r="AI12" s="31">
        <f t="shared" si="7"/>
        <v>0</v>
      </c>
      <c r="AJ12" s="33"/>
      <c r="AK12" s="30">
        <f t="shared" si="8"/>
        <v>0</v>
      </c>
      <c r="AL12" s="4"/>
      <c r="AM12" s="4"/>
      <c r="AN12" s="4"/>
      <c r="AO12" s="4"/>
      <c r="AP12" s="4"/>
      <c r="AQ12" s="31">
        <f t="shared" si="9"/>
        <v>0</v>
      </c>
      <c r="AR12" s="32"/>
      <c r="AS12" s="30">
        <f t="shared" si="10"/>
        <v>0</v>
      </c>
      <c r="AT12" s="29"/>
      <c r="AU12" s="4"/>
      <c r="AV12" s="4"/>
      <c r="AW12" s="4"/>
      <c r="AX12" s="4"/>
      <c r="AY12" s="31">
        <f t="shared" si="11"/>
        <v>0</v>
      </c>
      <c r="AZ12" s="32"/>
      <c r="BA12" s="30">
        <f t="shared" si="12"/>
        <v>0</v>
      </c>
      <c r="BB12" s="29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33">
        <v>314</v>
      </c>
      <c r="BQ12" s="30">
        <f t="shared" si="16"/>
        <v>376.8</v>
      </c>
      <c r="BR12" s="4"/>
      <c r="BS12" s="4">
        <v>40</v>
      </c>
      <c r="BT12" s="4"/>
      <c r="BU12" s="4">
        <v>50</v>
      </c>
      <c r="BV12" s="4"/>
      <c r="BW12" s="31">
        <f t="shared" si="17"/>
        <v>466.79999999999995</v>
      </c>
      <c r="BX12" s="29"/>
      <c r="BY12" s="30">
        <f t="shared" si="18"/>
        <v>0</v>
      </c>
      <c r="BZ12" s="4"/>
      <c r="CA12" s="4"/>
      <c r="CB12" s="4"/>
      <c r="CC12" s="4"/>
      <c r="CD12" s="32"/>
      <c r="CE12" s="31">
        <f t="shared" si="19"/>
        <v>0</v>
      </c>
      <c r="CF12" s="33">
        <v>381</v>
      </c>
      <c r="CG12" s="30">
        <f t="shared" si="20"/>
        <v>457.2</v>
      </c>
      <c r="CH12" s="4"/>
      <c r="CI12" s="4"/>
      <c r="CJ12" s="4">
        <v>30</v>
      </c>
      <c r="CK12" s="4">
        <v>60</v>
      </c>
      <c r="CL12" s="4"/>
      <c r="CM12" s="31">
        <f t="shared" si="21"/>
        <v>547.20000000000005</v>
      </c>
      <c r="CN12" s="61">
        <f t="shared" si="22"/>
        <v>202.8</v>
      </c>
      <c r="CO12" s="107">
        <v>10</v>
      </c>
      <c r="CP12" s="29"/>
      <c r="CQ12" s="34">
        <f t="shared" si="32"/>
        <v>0</v>
      </c>
      <c r="CR12" s="34">
        <f t="shared" si="33"/>
        <v>0</v>
      </c>
      <c r="CS12" s="34">
        <f t="shared" si="23"/>
        <v>0</v>
      </c>
      <c r="CT12" s="34">
        <f t="shared" si="24"/>
        <v>0</v>
      </c>
      <c r="CU12" s="34">
        <f t="shared" si="25"/>
        <v>0</v>
      </c>
      <c r="CV12" s="34">
        <f t="shared" si="26"/>
        <v>0</v>
      </c>
      <c r="CW12" s="34">
        <f t="shared" si="27"/>
        <v>0</v>
      </c>
      <c r="CX12" s="34">
        <f t="shared" si="28"/>
        <v>0</v>
      </c>
      <c r="CY12" s="34">
        <f t="shared" si="29"/>
        <v>466.79999999999995</v>
      </c>
      <c r="CZ12" s="34">
        <f t="shared" si="30"/>
        <v>0</v>
      </c>
      <c r="DA12" s="34">
        <f t="shared" si="31"/>
        <v>547.20000000000005</v>
      </c>
      <c r="DB12" s="42"/>
      <c r="DC12" s="34">
        <f t="shared" si="34"/>
        <v>547.20000000000005</v>
      </c>
      <c r="DD12" s="34">
        <f t="shared" si="35"/>
        <v>466.79999999999995</v>
      </c>
      <c r="DE12" s="34">
        <f t="shared" si="36"/>
        <v>0</v>
      </c>
      <c r="DF12" s="34">
        <f t="shared" si="37"/>
        <v>0</v>
      </c>
      <c r="DG12" s="34">
        <f t="shared" si="38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39" t="s">
        <v>186</v>
      </c>
      <c r="B13" s="112">
        <v>1988</v>
      </c>
      <c r="C13" s="41" t="s">
        <v>91</v>
      </c>
      <c r="D13" s="33"/>
      <c r="E13" s="30">
        <f t="shared" si="0"/>
        <v>0</v>
      </c>
      <c r="F13" s="4"/>
      <c r="G13" s="4"/>
      <c r="H13" s="4"/>
      <c r="I13" s="4"/>
      <c r="J13" s="4"/>
      <c r="K13" s="31">
        <f t="shared" si="1"/>
        <v>0</v>
      </c>
      <c r="L13" s="33"/>
      <c r="M13" s="30">
        <f t="shared" si="2"/>
        <v>0</v>
      </c>
      <c r="N13" s="4"/>
      <c r="O13" s="4"/>
      <c r="P13" s="4"/>
      <c r="Q13" s="4"/>
      <c r="R13" s="4"/>
      <c r="S13" s="31">
        <f t="shared" si="3"/>
        <v>0</v>
      </c>
      <c r="T13" s="33"/>
      <c r="U13" s="30">
        <f t="shared" si="4"/>
        <v>0</v>
      </c>
      <c r="V13" s="4"/>
      <c r="W13" s="4"/>
      <c r="X13" s="4"/>
      <c r="Y13" s="4"/>
      <c r="Z13" s="4"/>
      <c r="AA13" s="31">
        <f t="shared" si="5"/>
        <v>0</v>
      </c>
      <c r="AB13" s="33"/>
      <c r="AC13" s="30">
        <f t="shared" si="6"/>
        <v>0</v>
      </c>
      <c r="AD13" s="4"/>
      <c r="AE13" s="4"/>
      <c r="AF13" s="4"/>
      <c r="AG13" s="4"/>
      <c r="AH13" s="4"/>
      <c r="AI13" s="31">
        <f t="shared" si="7"/>
        <v>0</v>
      </c>
      <c r="AJ13" s="33"/>
      <c r="AK13" s="30">
        <f t="shared" si="8"/>
        <v>0</v>
      </c>
      <c r="AL13" s="4"/>
      <c r="AM13" s="4"/>
      <c r="AN13" s="4"/>
      <c r="AO13" s="4"/>
      <c r="AP13" s="4"/>
      <c r="AQ13" s="31">
        <f t="shared" si="9"/>
        <v>0</v>
      </c>
      <c r="AR13" s="32"/>
      <c r="AS13" s="30">
        <f t="shared" si="10"/>
        <v>0</v>
      </c>
      <c r="AT13" s="29"/>
      <c r="AU13" s="4"/>
      <c r="AV13" s="4"/>
      <c r="AW13" s="4"/>
      <c r="AX13" s="4"/>
      <c r="AY13" s="31">
        <f t="shared" si="11"/>
        <v>0</v>
      </c>
      <c r="AZ13" s="32">
        <v>254</v>
      </c>
      <c r="BA13" s="30">
        <f t="shared" si="12"/>
        <v>254</v>
      </c>
      <c r="BB13" s="29"/>
      <c r="BC13" s="4"/>
      <c r="BD13" s="4">
        <v>80</v>
      </c>
      <c r="BE13" s="4">
        <v>60</v>
      </c>
      <c r="BF13" s="4"/>
      <c r="BG13" s="31">
        <f t="shared" si="13"/>
        <v>394</v>
      </c>
      <c r="BH13" s="33">
        <v>350</v>
      </c>
      <c r="BI13" s="30">
        <f t="shared" si="14"/>
        <v>350</v>
      </c>
      <c r="BJ13" s="4"/>
      <c r="BK13" s="4">
        <v>80</v>
      </c>
      <c r="BL13" s="4"/>
      <c r="BM13" s="4">
        <v>50</v>
      </c>
      <c r="BN13" s="4"/>
      <c r="BO13" s="31">
        <f t="shared" si="15"/>
        <v>480</v>
      </c>
      <c r="BP13" s="33"/>
      <c r="BQ13" s="30">
        <f t="shared" si="16"/>
        <v>0</v>
      </c>
      <c r="BR13" s="4"/>
      <c r="BS13" s="4"/>
      <c r="BT13" s="4"/>
      <c r="BU13" s="4"/>
      <c r="BV13" s="4"/>
      <c r="BW13" s="31">
        <f t="shared" si="17"/>
        <v>0</v>
      </c>
      <c r="BX13" s="29"/>
      <c r="BY13" s="30">
        <f t="shared" si="18"/>
        <v>0</v>
      </c>
      <c r="BZ13" s="4"/>
      <c r="CA13" s="4"/>
      <c r="CB13" s="4"/>
      <c r="CC13" s="4"/>
      <c r="CD13" s="32"/>
      <c r="CE13" s="31">
        <f t="shared" si="19"/>
        <v>0</v>
      </c>
      <c r="CF13" s="33"/>
      <c r="CG13" s="30">
        <f t="shared" si="20"/>
        <v>0</v>
      </c>
      <c r="CH13" s="4"/>
      <c r="CI13" s="4"/>
      <c r="CJ13" s="4"/>
      <c r="CK13" s="4"/>
      <c r="CL13" s="4"/>
      <c r="CM13" s="31">
        <f t="shared" si="21"/>
        <v>0</v>
      </c>
      <c r="CN13" s="61">
        <f t="shared" si="22"/>
        <v>174.8</v>
      </c>
      <c r="CO13" s="107">
        <v>11</v>
      </c>
      <c r="CP13" s="29"/>
      <c r="CQ13" s="34">
        <f t="shared" ref="CQ13:CQ14" si="39">K13</f>
        <v>0</v>
      </c>
      <c r="CR13" s="34">
        <f t="shared" ref="CR13:CR14" si="40">S13</f>
        <v>0</v>
      </c>
      <c r="CS13" s="34">
        <f t="shared" ref="CS13:CS14" si="41">AA13</f>
        <v>0</v>
      </c>
      <c r="CT13" s="34">
        <f t="shared" ref="CT13:CT14" si="42">AI13</f>
        <v>0</v>
      </c>
      <c r="CU13" s="34">
        <f t="shared" ref="CU13:CU14" si="43">AQ13</f>
        <v>0</v>
      </c>
      <c r="CV13" s="34">
        <f t="shared" ref="CV13:CV14" si="44">AY13</f>
        <v>0</v>
      </c>
      <c r="CW13" s="34">
        <f t="shared" ref="CW13:CW14" si="45">BG13</f>
        <v>394</v>
      </c>
      <c r="CX13" s="34">
        <f t="shared" ref="CX13:CX14" si="46">BO13</f>
        <v>480</v>
      </c>
      <c r="CY13" s="34">
        <f t="shared" ref="CY13:CY14" si="47">BW13</f>
        <v>0</v>
      </c>
      <c r="CZ13" s="34">
        <f t="shared" ref="CZ13:CZ14" si="48">CE13</f>
        <v>0</v>
      </c>
      <c r="DA13" s="34">
        <f t="shared" ref="DA13:DA14" si="49">CM13</f>
        <v>0</v>
      </c>
      <c r="DB13" s="42"/>
      <c r="DC13" s="34">
        <f t="shared" si="34"/>
        <v>480</v>
      </c>
      <c r="DD13" s="34">
        <f t="shared" si="35"/>
        <v>394</v>
      </c>
      <c r="DE13" s="34">
        <f t="shared" si="36"/>
        <v>0</v>
      </c>
      <c r="DF13" s="34">
        <f t="shared" si="37"/>
        <v>0</v>
      </c>
      <c r="DG13" s="34">
        <f t="shared" si="38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20" t="s">
        <v>189</v>
      </c>
      <c r="B14" s="109">
        <v>2005</v>
      </c>
      <c r="C14" s="23" t="s">
        <v>33</v>
      </c>
      <c r="D14" s="33"/>
      <c r="E14" s="30">
        <f t="shared" si="0"/>
        <v>0</v>
      </c>
      <c r="F14" s="4"/>
      <c r="G14" s="4"/>
      <c r="H14" s="4"/>
      <c r="I14" s="4"/>
      <c r="J14" s="4"/>
      <c r="K14" s="31">
        <f t="shared" si="1"/>
        <v>0</v>
      </c>
      <c r="L14" s="33"/>
      <c r="M14" s="30">
        <f t="shared" si="2"/>
        <v>0</v>
      </c>
      <c r="N14" s="4"/>
      <c r="O14" s="4"/>
      <c r="P14" s="4"/>
      <c r="Q14" s="4"/>
      <c r="R14" s="4"/>
      <c r="S14" s="31">
        <f t="shared" si="3"/>
        <v>0</v>
      </c>
      <c r="T14" s="33"/>
      <c r="U14" s="30">
        <f t="shared" si="4"/>
        <v>0</v>
      </c>
      <c r="V14" s="4"/>
      <c r="W14" s="4"/>
      <c r="X14" s="4"/>
      <c r="Y14" s="4"/>
      <c r="Z14" s="4"/>
      <c r="AA14" s="31">
        <f t="shared" si="5"/>
        <v>0</v>
      </c>
      <c r="AB14" s="33"/>
      <c r="AC14" s="30">
        <f t="shared" si="6"/>
        <v>0</v>
      </c>
      <c r="AD14" s="4"/>
      <c r="AE14" s="4"/>
      <c r="AF14" s="4"/>
      <c r="AG14" s="4"/>
      <c r="AH14" s="4"/>
      <c r="AI14" s="31">
        <f t="shared" si="7"/>
        <v>0</v>
      </c>
      <c r="AJ14" s="33"/>
      <c r="AK14" s="30">
        <f t="shared" si="8"/>
        <v>0</v>
      </c>
      <c r="AL14" s="4"/>
      <c r="AM14" s="4"/>
      <c r="AN14" s="4"/>
      <c r="AO14" s="4"/>
      <c r="AP14" s="4"/>
      <c r="AQ14" s="31">
        <f t="shared" si="9"/>
        <v>0</v>
      </c>
      <c r="AR14" s="32"/>
      <c r="AS14" s="30">
        <f t="shared" si="10"/>
        <v>0</v>
      </c>
      <c r="AT14" s="29"/>
      <c r="AU14" s="4"/>
      <c r="AV14" s="4"/>
      <c r="AW14" s="4"/>
      <c r="AX14" s="4"/>
      <c r="AY14" s="31">
        <f t="shared" si="11"/>
        <v>0</v>
      </c>
      <c r="AZ14" s="32">
        <v>435</v>
      </c>
      <c r="BA14" s="30">
        <f t="shared" si="12"/>
        <v>435</v>
      </c>
      <c r="BB14" s="29"/>
      <c r="BC14" s="4"/>
      <c r="BD14" s="4">
        <v>100</v>
      </c>
      <c r="BE14" s="4">
        <v>60</v>
      </c>
      <c r="BF14" s="4"/>
      <c r="BG14" s="31">
        <f t="shared" si="13"/>
        <v>595</v>
      </c>
      <c r="BH14" s="33"/>
      <c r="BI14" s="30">
        <f t="shared" si="14"/>
        <v>0</v>
      </c>
      <c r="BJ14" s="4"/>
      <c r="BK14" s="4"/>
      <c r="BL14" s="4"/>
      <c r="BM14" s="4"/>
      <c r="BN14" s="4"/>
      <c r="BO14" s="31">
        <f t="shared" si="15"/>
        <v>0</v>
      </c>
      <c r="BP14" s="33"/>
      <c r="BQ14" s="30">
        <f t="shared" si="16"/>
        <v>0</v>
      </c>
      <c r="BR14" s="4"/>
      <c r="BS14" s="4"/>
      <c r="BT14" s="4"/>
      <c r="BU14" s="4"/>
      <c r="BV14" s="4"/>
      <c r="BW14" s="31">
        <f t="shared" si="17"/>
        <v>0</v>
      </c>
      <c r="BX14" s="29"/>
      <c r="BY14" s="30">
        <f t="shared" si="18"/>
        <v>0</v>
      </c>
      <c r="BZ14" s="4"/>
      <c r="CA14" s="4"/>
      <c r="CB14" s="4"/>
      <c r="CC14" s="4"/>
      <c r="CD14" s="32"/>
      <c r="CE14" s="31">
        <f t="shared" si="19"/>
        <v>0</v>
      </c>
      <c r="CF14" s="33"/>
      <c r="CG14" s="30">
        <f t="shared" si="20"/>
        <v>0</v>
      </c>
      <c r="CH14" s="4"/>
      <c r="CI14" s="4"/>
      <c r="CJ14" s="4"/>
      <c r="CK14" s="4"/>
      <c r="CL14" s="4"/>
      <c r="CM14" s="31">
        <f t="shared" si="21"/>
        <v>0</v>
      </c>
      <c r="CN14" s="61">
        <f t="shared" si="22"/>
        <v>119</v>
      </c>
      <c r="CO14" s="107">
        <v>12</v>
      </c>
      <c r="CP14" s="29"/>
      <c r="CQ14" s="34">
        <f t="shared" si="39"/>
        <v>0</v>
      </c>
      <c r="CR14" s="34">
        <f t="shared" si="40"/>
        <v>0</v>
      </c>
      <c r="CS14" s="34">
        <f t="shared" si="41"/>
        <v>0</v>
      </c>
      <c r="CT14" s="34">
        <f t="shared" si="42"/>
        <v>0</v>
      </c>
      <c r="CU14" s="34">
        <f t="shared" si="43"/>
        <v>0</v>
      </c>
      <c r="CV14" s="34">
        <f t="shared" si="44"/>
        <v>0</v>
      </c>
      <c r="CW14" s="34">
        <f t="shared" si="45"/>
        <v>595</v>
      </c>
      <c r="CX14" s="34">
        <f t="shared" si="46"/>
        <v>0</v>
      </c>
      <c r="CY14" s="34">
        <f t="shared" si="47"/>
        <v>0</v>
      </c>
      <c r="CZ14" s="34">
        <f t="shared" si="48"/>
        <v>0</v>
      </c>
      <c r="DA14" s="34">
        <f t="shared" si="49"/>
        <v>0</v>
      </c>
      <c r="DB14" s="42"/>
      <c r="DC14" s="34">
        <f t="shared" si="34"/>
        <v>595</v>
      </c>
      <c r="DD14" s="34">
        <f t="shared" si="35"/>
        <v>0</v>
      </c>
      <c r="DE14" s="34">
        <f t="shared" si="36"/>
        <v>0</v>
      </c>
      <c r="DF14" s="34">
        <f t="shared" si="37"/>
        <v>0</v>
      </c>
      <c r="DG14" s="34">
        <f t="shared" si="38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203</v>
      </c>
      <c r="B15" s="109">
        <v>2001</v>
      </c>
      <c r="C15" s="23" t="s">
        <v>69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/>
      <c r="M15" s="30">
        <f t="shared" si="2"/>
        <v>0</v>
      </c>
      <c r="N15" s="4"/>
      <c r="O15" s="4"/>
      <c r="P15" s="4"/>
      <c r="Q15" s="4"/>
      <c r="R15" s="4"/>
      <c r="S15" s="31">
        <f t="shared" si="3"/>
        <v>0</v>
      </c>
      <c r="T15" s="33"/>
      <c r="U15" s="30">
        <f t="shared" si="4"/>
        <v>0</v>
      </c>
      <c r="V15" s="4"/>
      <c r="W15" s="4"/>
      <c r="X15" s="4"/>
      <c r="Y15" s="4"/>
      <c r="Z15" s="4"/>
      <c r="AA15" s="31">
        <f t="shared" si="5"/>
        <v>0</v>
      </c>
      <c r="AB15" s="33"/>
      <c r="AC15" s="30">
        <f t="shared" si="6"/>
        <v>0</v>
      </c>
      <c r="AD15" s="4"/>
      <c r="AE15" s="4"/>
      <c r="AF15" s="4"/>
      <c r="AG15" s="4"/>
      <c r="AH15" s="4"/>
      <c r="AI15" s="31">
        <f t="shared" si="7"/>
        <v>0</v>
      </c>
      <c r="AJ15" s="33"/>
      <c r="AK15" s="30">
        <f t="shared" si="8"/>
        <v>0</v>
      </c>
      <c r="AL15" s="4"/>
      <c r="AM15" s="4"/>
      <c r="AN15" s="4"/>
      <c r="AO15" s="4"/>
      <c r="AP15" s="4"/>
      <c r="AQ15" s="31">
        <f t="shared" si="9"/>
        <v>0</v>
      </c>
      <c r="AR15" s="32"/>
      <c r="AS15" s="30">
        <f t="shared" si="10"/>
        <v>0</v>
      </c>
      <c r="AT15" s="29"/>
      <c r="AU15" s="4"/>
      <c r="AV15" s="4"/>
      <c r="AW15" s="4"/>
      <c r="AX15" s="4"/>
      <c r="AY15" s="31">
        <f t="shared" si="11"/>
        <v>0</v>
      </c>
      <c r="AZ15" s="32"/>
      <c r="BA15" s="30">
        <f t="shared" si="12"/>
        <v>0</v>
      </c>
      <c r="BB15" s="29"/>
      <c r="BC15" s="4"/>
      <c r="BD15" s="4"/>
      <c r="BE15" s="4"/>
      <c r="BF15" s="4"/>
      <c r="BG15" s="31">
        <f t="shared" si="13"/>
        <v>0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33"/>
      <c r="BQ15" s="30">
        <f t="shared" si="16"/>
        <v>0</v>
      </c>
      <c r="BR15" s="4"/>
      <c r="BS15" s="4"/>
      <c r="BT15" s="4"/>
      <c r="BU15" s="4"/>
      <c r="BV15" s="4"/>
      <c r="BW15" s="31">
        <f t="shared" si="17"/>
        <v>0</v>
      </c>
      <c r="BX15" s="29">
        <v>340</v>
      </c>
      <c r="BY15" s="30">
        <f t="shared" si="18"/>
        <v>408</v>
      </c>
      <c r="BZ15" s="4"/>
      <c r="CA15" s="4"/>
      <c r="CB15" s="4"/>
      <c r="CC15" s="4">
        <v>110</v>
      </c>
      <c r="CD15" s="32"/>
      <c r="CE15" s="31">
        <f t="shared" si="19"/>
        <v>518</v>
      </c>
      <c r="CF15" s="33"/>
      <c r="CG15" s="30">
        <f t="shared" si="20"/>
        <v>0</v>
      </c>
      <c r="CH15" s="4"/>
      <c r="CI15" s="4"/>
      <c r="CJ15" s="4"/>
      <c r="CK15" s="4"/>
      <c r="CL15" s="4"/>
      <c r="CM15" s="31">
        <f t="shared" si="21"/>
        <v>0</v>
      </c>
      <c r="CN15" s="61">
        <f t="shared" si="22"/>
        <v>103.6</v>
      </c>
      <c r="CO15" s="107">
        <v>13</v>
      </c>
      <c r="CP15" s="29"/>
      <c r="CQ15" s="34">
        <f t="shared" ref="CQ15" si="50">K15</f>
        <v>0</v>
      </c>
      <c r="CR15" s="34">
        <f t="shared" ref="CR15" si="51">S15</f>
        <v>0</v>
      </c>
      <c r="CS15" s="34">
        <f t="shared" ref="CS15" si="52">AA15</f>
        <v>0</v>
      </c>
      <c r="CT15" s="34">
        <f t="shared" ref="CT15" si="53">AI15</f>
        <v>0</v>
      </c>
      <c r="CU15" s="34">
        <f t="shared" ref="CU15" si="54">AQ15</f>
        <v>0</v>
      </c>
      <c r="CV15" s="34">
        <f t="shared" ref="CV15" si="55">AY15</f>
        <v>0</v>
      </c>
      <c r="CW15" s="34">
        <f t="shared" ref="CW15" si="56">BG15</f>
        <v>0</v>
      </c>
      <c r="CX15" s="34">
        <f t="shared" ref="CX15" si="57">BO15</f>
        <v>0</v>
      </c>
      <c r="CY15" s="34">
        <f t="shared" ref="CY15" si="58">BW15</f>
        <v>0</v>
      </c>
      <c r="CZ15" s="34">
        <f t="shared" ref="CZ15" si="59">CE15</f>
        <v>518</v>
      </c>
      <c r="DA15" s="34">
        <f t="shared" ref="DA15" si="60">CM15</f>
        <v>0</v>
      </c>
      <c r="DB15" s="42"/>
      <c r="DC15" s="34">
        <f t="shared" si="34"/>
        <v>518</v>
      </c>
      <c r="DD15" s="34">
        <f t="shared" si="35"/>
        <v>0</v>
      </c>
      <c r="DE15" s="34">
        <f t="shared" si="36"/>
        <v>0</v>
      </c>
      <c r="DF15" s="34">
        <f t="shared" si="37"/>
        <v>0</v>
      </c>
      <c r="DG15" s="34">
        <f t="shared" si="38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20" t="s">
        <v>71</v>
      </c>
      <c r="B16" s="109">
        <v>2000</v>
      </c>
      <c r="C16" s="23" t="s">
        <v>95</v>
      </c>
      <c r="D16" s="33"/>
      <c r="E16" s="30">
        <f t="shared" si="0"/>
        <v>0</v>
      </c>
      <c r="F16" s="4"/>
      <c r="G16" s="4"/>
      <c r="H16" s="4"/>
      <c r="I16" s="4"/>
      <c r="J16" s="4"/>
      <c r="K16" s="31">
        <f t="shared" si="1"/>
        <v>0</v>
      </c>
      <c r="L16" s="33"/>
      <c r="M16" s="30">
        <f t="shared" si="2"/>
        <v>0</v>
      </c>
      <c r="N16" s="4"/>
      <c r="O16" s="4"/>
      <c r="P16" s="4"/>
      <c r="Q16" s="4"/>
      <c r="R16" s="4"/>
      <c r="S16" s="31">
        <f t="shared" si="3"/>
        <v>0</v>
      </c>
      <c r="T16" s="33"/>
      <c r="U16" s="30">
        <f t="shared" si="4"/>
        <v>0</v>
      </c>
      <c r="V16" s="4"/>
      <c r="W16" s="4"/>
      <c r="X16" s="4"/>
      <c r="Y16" s="4"/>
      <c r="Z16" s="4"/>
      <c r="AA16" s="31">
        <f t="shared" si="5"/>
        <v>0</v>
      </c>
      <c r="AB16" s="33"/>
      <c r="AC16" s="30">
        <f t="shared" si="6"/>
        <v>0</v>
      </c>
      <c r="AD16" s="4"/>
      <c r="AE16" s="4"/>
      <c r="AF16" s="4"/>
      <c r="AG16" s="4"/>
      <c r="AH16" s="4"/>
      <c r="AI16" s="31">
        <f t="shared" si="7"/>
        <v>0</v>
      </c>
      <c r="AJ16" s="33"/>
      <c r="AK16" s="30">
        <f t="shared" si="8"/>
        <v>0</v>
      </c>
      <c r="AL16" s="4"/>
      <c r="AM16" s="4"/>
      <c r="AN16" s="4"/>
      <c r="AO16" s="4"/>
      <c r="AP16" s="4"/>
      <c r="AQ16" s="31">
        <f t="shared" si="9"/>
        <v>0</v>
      </c>
      <c r="AR16" s="32"/>
      <c r="AS16" s="30">
        <f t="shared" si="10"/>
        <v>0</v>
      </c>
      <c r="AU16" s="4"/>
      <c r="AV16" s="4"/>
      <c r="AW16" s="4"/>
      <c r="AX16" s="4"/>
      <c r="AY16" s="31">
        <f t="shared" si="11"/>
        <v>0</v>
      </c>
      <c r="AZ16" s="32"/>
      <c r="BA16" s="30">
        <f t="shared" si="12"/>
        <v>0</v>
      </c>
      <c r="BC16" s="4"/>
      <c r="BD16" s="4"/>
      <c r="BE16" s="4"/>
      <c r="BF16" s="4"/>
      <c r="BG16" s="31">
        <f t="shared" si="13"/>
        <v>0</v>
      </c>
      <c r="BH16" s="33"/>
      <c r="BI16" s="30">
        <f t="shared" si="14"/>
        <v>0</v>
      </c>
      <c r="BJ16" s="4"/>
      <c r="BK16" s="4"/>
      <c r="BL16" s="4"/>
      <c r="BM16" s="4"/>
      <c r="BN16" s="4"/>
      <c r="BO16" s="31">
        <f t="shared" si="15"/>
        <v>0</v>
      </c>
      <c r="BP16" s="33"/>
      <c r="BQ16" s="30">
        <f t="shared" si="16"/>
        <v>0</v>
      </c>
      <c r="BR16" s="4"/>
      <c r="BS16" s="4"/>
      <c r="BT16" s="4"/>
      <c r="BU16" s="4"/>
      <c r="BV16" s="4"/>
      <c r="BW16" s="31">
        <f t="shared" si="17"/>
        <v>0</v>
      </c>
      <c r="BX16" s="29"/>
      <c r="BY16" s="30">
        <f t="shared" si="18"/>
        <v>0</v>
      </c>
      <c r="BZ16" s="4"/>
      <c r="CA16" s="4"/>
      <c r="CB16" s="4"/>
      <c r="CC16" s="4"/>
      <c r="CD16" s="32"/>
      <c r="CE16" s="31">
        <f t="shared" si="19"/>
        <v>0</v>
      </c>
      <c r="CF16" s="33">
        <v>344</v>
      </c>
      <c r="CG16" s="30">
        <f t="shared" si="20"/>
        <v>412.8</v>
      </c>
      <c r="CH16" s="4"/>
      <c r="CI16" s="4"/>
      <c r="CJ16" s="4">
        <v>40</v>
      </c>
      <c r="CK16" s="4">
        <v>60</v>
      </c>
      <c r="CL16" s="4"/>
      <c r="CM16" s="31">
        <f t="shared" si="21"/>
        <v>512.79999999999995</v>
      </c>
      <c r="CN16" s="61">
        <f t="shared" si="22"/>
        <v>102.55999999999999</v>
      </c>
      <c r="CO16" s="107">
        <v>14</v>
      </c>
      <c r="CP16" s="29"/>
      <c r="CQ16" s="34">
        <f t="shared" si="32"/>
        <v>0</v>
      </c>
      <c r="CR16" s="34">
        <f t="shared" si="33"/>
        <v>0</v>
      </c>
      <c r="CS16" s="34">
        <f t="shared" si="23"/>
        <v>0</v>
      </c>
      <c r="CT16" s="34">
        <f t="shared" si="24"/>
        <v>0</v>
      </c>
      <c r="CU16" s="34">
        <f t="shared" si="25"/>
        <v>0</v>
      </c>
      <c r="CV16" s="34">
        <f t="shared" si="26"/>
        <v>0</v>
      </c>
      <c r="CW16" s="34">
        <f t="shared" si="27"/>
        <v>0</v>
      </c>
      <c r="CX16" s="34">
        <f t="shared" si="28"/>
        <v>0</v>
      </c>
      <c r="CY16" s="34">
        <f t="shared" si="29"/>
        <v>0</v>
      </c>
      <c r="CZ16" s="34">
        <f t="shared" si="30"/>
        <v>0</v>
      </c>
      <c r="DA16" s="34">
        <f t="shared" si="31"/>
        <v>512.79999999999995</v>
      </c>
      <c r="DB16" s="42"/>
      <c r="DC16" s="34">
        <f t="shared" si="34"/>
        <v>512.79999999999995</v>
      </c>
      <c r="DD16" s="34">
        <f t="shared" si="35"/>
        <v>0</v>
      </c>
      <c r="DE16" s="34">
        <f t="shared" si="36"/>
        <v>0</v>
      </c>
      <c r="DF16" s="34">
        <f t="shared" si="37"/>
        <v>0</v>
      </c>
      <c r="DG16" s="34">
        <f t="shared" si="38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20" t="s">
        <v>188</v>
      </c>
      <c r="B17" s="109">
        <v>1977</v>
      </c>
      <c r="C17" s="23" t="s">
        <v>91</v>
      </c>
      <c r="D17" s="33"/>
      <c r="E17" s="30">
        <f t="shared" si="0"/>
        <v>0</v>
      </c>
      <c r="F17" s="4"/>
      <c r="G17" s="4"/>
      <c r="H17" s="4"/>
      <c r="I17" s="4"/>
      <c r="J17" s="4"/>
      <c r="K17" s="31">
        <f t="shared" si="1"/>
        <v>0</v>
      </c>
      <c r="L17" s="33"/>
      <c r="M17" s="30">
        <f t="shared" si="2"/>
        <v>0</v>
      </c>
      <c r="N17" s="4"/>
      <c r="O17" s="4"/>
      <c r="P17" s="4"/>
      <c r="Q17" s="4"/>
      <c r="R17" s="4"/>
      <c r="S17" s="31">
        <f t="shared" si="3"/>
        <v>0</v>
      </c>
      <c r="T17" s="33"/>
      <c r="U17" s="30">
        <f t="shared" si="4"/>
        <v>0</v>
      </c>
      <c r="V17" s="4"/>
      <c r="W17" s="4"/>
      <c r="X17" s="4"/>
      <c r="Y17" s="4"/>
      <c r="Z17" s="4"/>
      <c r="AA17" s="31">
        <f t="shared" si="5"/>
        <v>0</v>
      </c>
      <c r="AB17" s="33"/>
      <c r="AC17" s="30">
        <f t="shared" si="6"/>
        <v>0</v>
      </c>
      <c r="AD17" s="4"/>
      <c r="AE17" s="4"/>
      <c r="AF17" s="4"/>
      <c r="AG17" s="4"/>
      <c r="AH17" s="4"/>
      <c r="AI17" s="31">
        <f t="shared" si="7"/>
        <v>0</v>
      </c>
      <c r="AJ17" s="33"/>
      <c r="AK17" s="30">
        <f t="shared" si="8"/>
        <v>0</v>
      </c>
      <c r="AL17" s="4"/>
      <c r="AM17" s="4"/>
      <c r="AN17" s="4"/>
      <c r="AO17" s="4"/>
      <c r="AP17" s="4"/>
      <c r="AQ17" s="31">
        <f t="shared" si="9"/>
        <v>0</v>
      </c>
      <c r="AR17" s="32"/>
      <c r="AS17" s="30">
        <f t="shared" si="10"/>
        <v>0</v>
      </c>
      <c r="AT17" s="29"/>
      <c r="AU17" s="4"/>
      <c r="AV17" s="4"/>
      <c r="AW17" s="4"/>
      <c r="AX17" s="4"/>
      <c r="AY17" s="31">
        <f t="shared" si="11"/>
        <v>0</v>
      </c>
      <c r="AZ17" s="32">
        <v>128</v>
      </c>
      <c r="BA17" s="30">
        <f t="shared" si="12"/>
        <v>128</v>
      </c>
      <c r="BB17" s="29"/>
      <c r="BC17" s="4"/>
      <c r="BD17" s="4">
        <v>30</v>
      </c>
      <c r="BE17" s="4">
        <v>60</v>
      </c>
      <c r="BF17" s="4"/>
      <c r="BG17" s="31">
        <f t="shared" si="13"/>
        <v>218</v>
      </c>
      <c r="BH17" s="33">
        <v>152</v>
      </c>
      <c r="BI17" s="30">
        <f t="shared" si="14"/>
        <v>152</v>
      </c>
      <c r="BJ17" s="4"/>
      <c r="BK17" s="4">
        <v>40</v>
      </c>
      <c r="BL17" s="4"/>
      <c r="BM17" s="4">
        <v>50</v>
      </c>
      <c r="BN17" s="4"/>
      <c r="BO17" s="31">
        <f t="shared" si="15"/>
        <v>242</v>
      </c>
      <c r="BP17" s="33"/>
      <c r="BQ17" s="30">
        <f t="shared" si="16"/>
        <v>0</v>
      </c>
      <c r="BR17" s="4"/>
      <c r="BS17" s="4"/>
      <c r="BT17" s="4"/>
      <c r="BU17" s="4"/>
      <c r="BV17" s="4"/>
      <c r="BW17" s="31">
        <f t="shared" si="17"/>
        <v>0</v>
      </c>
      <c r="BX17" s="29"/>
      <c r="BY17" s="30">
        <f t="shared" si="18"/>
        <v>0</v>
      </c>
      <c r="BZ17" s="4"/>
      <c r="CA17" s="4"/>
      <c r="CB17" s="4"/>
      <c r="CC17" s="4"/>
      <c r="CD17" s="32"/>
      <c r="CE17" s="31">
        <f t="shared" si="19"/>
        <v>0</v>
      </c>
      <c r="CF17" s="33"/>
      <c r="CG17" s="30">
        <f t="shared" si="20"/>
        <v>0</v>
      </c>
      <c r="CH17" s="4"/>
      <c r="CI17" s="4"/>
      <c r="CJ17" s="4"/>
      <c r="CK17" s="4"/>
      <c r="CL17" s="4"/>
      <c r="CM17" s="31">
        <f t="shared" si="21"/>
        <v>0</v>
      </c>
      <c r="CN17" s="61">
        <f t="shared" si="22"/>
        <v>92</v>
      </c>
      <c r="CO17" s="107">
        <v>15</v>
      </c>
      <c r="CP17" s="29"/>
      <c r="CQ17" s="34">
        <f t="shared" ref="CQ17" si="61">K17</f>
        <v>0</v>
      </c>
      <c r="CR17" s="34">
        <f t="shared" ref="CR17" si="62">S17</f>
        <v>0</v>
      </c>
      <c r="CS17" s="34">
        <f t="shared" ref="CS17" si="63">AA17</f>
        <v>0</v>
      </c>
      <c r="CT17" s="34">
        <f t="shared" ref="CT17" si="64">AI17</f>
        <v>0</v>
      </c>
      <c r="CU17" s="34">
        <f t="shared" ref="CU17" si="65">AQ17</f>
        <v>0</v>
      </c>
      <c r="CV17" s="34">
        <f t="shared" ref="CV17" si="66">AY17</f>
        <v>0</v>
      </c>
      <c r="CW17" s="34">
        <f t="shared" ref="CW17" si="67">BG17</f>
        <v>218</v>
      </c>
      <c r="CX17" s="34">
        <f t="shared" ref="CX17" si="68">BO17</f>
        <v>242</v>
      </c>
      <c r="CY17" s="34">
        <f t="shared" ref="CY17" si="69">BW17</f>
        <v>0</v>
      </c>
      <c r="CZ17" s="34">
        <f t="shared" ref="CZ17" si="70">CE17</f>
        <v>0</v>
      </c>
      <c r="DA17" s="34">
        <f t="shared" ref="DA17" si="71">CM17</f>
        <v>0</v>
      </c>
      <c r="DB17" s="42"/>
      <c r="DC17" s="34">
        <f t="shared" si="34"/>
        <v>242</v>
      </c>
      <c r="DD17" s="34">
        <f t="shared" si="35"/>
        <v>218</v>
      </c>
      <c r="DE17" s="34">
        <f t="shared" si="36"/>
        <v>0</v>
      </c>
      <c r="DF17" s="34">
        <f t="shared" si="37"/>
        <v>0</v>
      </c>
      <c r="DG17" s="34">
        <f t="shared" si="38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20" t="s">
        <v>187</v>
      </c>
      <c r="B18" s="109">
        <v>1988</v>
      </c>
      <c r="C18" s="23" t="s">
        <v>91</v>
      </c>
      <c r="D18" s="33"/>
      <c r="E18" s="30">
        <f t="shared" si="0"/>
        <v>0</v>
      </c>
      <c r="F18" s="4"/>
      <c r="G18" s="4"/>
      <c r="H18" s="4"/>
      <c r="I18" s="4"/>
      <c r="J18" s="4"/>
      <c r="K18" s="31">
        <f t="shared" si="1"/>
        <v>0</v>
      </c>
      <c r="L18" s="33"/>
      <c r="M18" s="30">
        <f t="shared" si="2"/>
        <v>0</v>
      </c>
      <c r="N18" s="4"/>
      <c r="O18" s="4"/>
      <c r="P18" s="4"/>
      <c r="Q18" s="4"/>
      <c r="R18" s="4"/>
      <c r="S18" s="31">
        <f t="shared" si="3"/>
        <v>0</v>
      </c>
      <c r="T18" s="33"/>
      <c r="U18" s="30">
        <f t="shared" si="4"/>
        <v>0</v>
      </c>
      <c r="V18" s="4"/>
      <c r="W18" s="4"/>
      <c r="X18" s="4"/>
      <c r="Y18" s="4"/>
      <c r="Z18" s="4"/>
      <c r="AA18" s="31">
        <f t="shared" si="5"/>
        <v>0</v>
      </c>
      <c r="AB18" s="33"/>
      <c r="AC18" s="30">
        <f t="shared" si="6"/>
        <v>0</v>
      </c>
      <c r="AD18" s="4"/>
      <c r="AE18" s="4"/>
      <c r="AF18" s="4"/>
      <c r="AG18" s="4"/>
      <c r="AH18" s="4"/>
      <c r="AI18" s="31">
        <f t="shared" si="7"/>
        <v>0</v>
      </c>
      <c r="AJ18" s="33"/>
      <c r="AK18" s="30">
        <f t="shared" si="8"/>
        <v>0</v>
      </c>
      <c r="AL18" s="4"/>
      <c r="AM18" s="4"/>
      <c r="AN18" s="4"/>
      <c r="AO18" s="4"/>
      <c r="AP18" s="4"/>
      <c r="AQ18" s="31">
        <f t="shared" si="9"/>
        <v>0</v>
      </c>
      <c r="AR18" s="32"/>
      <c r="AS18" s="30">
        <f t="shared" si="10"/>
        <v>0</v>
      </c>
      <c r="AT18" s="29"/>
      <c r="AU18" s="4"/>
      <c r="AV18" s="4"/>
      <c r="AW18" s="4"/>
      <c r="AX18" s="4"/>
      <c r="AY18" s="31">
        <f t="shared" si="11"/>
        <v>0</v>
      </c>
      <c r="AZ18" s="32">
        <v>331</v>
      </c>
      <c r="BA18" s="30">
        <f t="shared" si="12"/>
        <v>331</v>
      </c>
      <c r="BB18" s="29"/>
      <c r="BC18" s="4"/>
      <c r="BD18" s="4">
        <v>40</v>
      </c>
      <c r="BE18" s="4">
        <v>60</v>
      </c>
      <c r="BF18" s="4"/>
      <c r="BG18" s="31">
        <f t="shared" si="13"/>
        <v>431</v>
      </c>
      <c r="BH18" s="33"/>
      <c r="BI18" s="30">
        <f t="shared" si="14"/>
        <v>0</v>
      </c>
      <c r="BJ18" s="4"/>
      <c r="BK18" s="4"/>
      <c r="BL18" s="4"/>
      <c r="BM18" s="4"/>
      <c r="BN18" s="4"/>
      <c r="BO18" s="31">
        <f t="shared" si="15"/>
        <v>0</v>
      </c>
      <c r="BP18" s="33"/>
      <c r="BQ18" s="30">
        <f t="shared" si="16"/>
        <v>0</v>
      </c>
      <c r="BR18" s="4"/>
      <c r="BS18" s="4"/>
      <c r="BT18" s="4"/>
      <c r="BU18" s="4"/>
      <c r="BV18" s="4"/>
      <c r="BW18" s="31">
        <f t="shared" si="17"/>
        <v>0</v>
      </c>
      <c r="BX18" s="29"/>
      <c r="BY18" s="30">
        <f t="shared" si="18"/>
        <v>0</v>
      </c>
      <c r="BZ18" s="4"/>
      <c r="CA18" s="4"/>
      <c r="CB18" s="4"/>
      <c r="CC18" s="4"/>
      <c r="CD18" s="32"/>
      <c r="CE18" s="31">
        <f t="shared" si="19"/>
        <v>0</v>
      </c>
      <c r="CF18" s="33"/>
      <c r="CG18" s="30">
        <f t="shared" si="20"/>
        <v>0</v>
      </c>
      <c r="CH18" s="4"/>
      <c r="CI18" s="4"/>
      <c r="CJ18" s="4"/>
      <c r="CK18" s="4"/>
      <c r="CL18" s="4"/>
      <c r="CM18" s="31">
        <f t="shared" si="21"/>
        <v>0</v>
      </c>
      <c r="CN18" s="61">
        <f t="shared" si="22"/>
        <v>86.2</v>
      </c>
      <c r="CO18" s="107">
        <v>16</v>
      </c>
      <c r="CP18" s="29"/>
      <c r="CQ18" s="34">
        <f t="shared" ref="CQ18" si="72">K18</f>
        <v>0</v>
      </c>
      <c r="CR18" s="34">
        <f t="shared" ref="CR18" si="73">S18</f>
        <v>0</v>
      </c>
      <c r="CS18" s="34">
        <f t="shared" ref="CS18" si="74">AA18</f>
        <v>0</v>
      </c>
      <c r="CT18" s="34">
        <f t="shared" ref="CT18" si="75">AI18</f>
        <v>0</v>
      </c>
      <c r="CU18" s="34">
        <f t="shared" ref="CU18" si="76">AQ18</f>
        <v>0</v>
      </c>
      <c r="CV18" s="34">
        <f t="shared" ref="CV18" si="77">AY18</f>
        <v>0</v>
      </c>
      <c r="CW18" s="34">
        <f t="shared" ref="CW18" si="78">BG18</f>
        <v>431</v>
      </c>
      <c r="CX18" s="34">
        <f t="shared" ref="CX18" si="79">BO18</f>
        <v>0</v>
      </c>
      <c r="CY18" s="34">
        <f t="shared" ref="CY18" si="80">BW18</f>
        <v>0</v>
      </c>
      <c r="CZ18" s="34">
        <f t="shared" ref="CZ18" si="81">CE18</f>
        <v>0</v>
      </c>
      <c r="DA18" s="34">
        <f t="shared" ref="DA18" si="82">CM18</f>
        <v>0</v>
      </c>
      <c r="DB18" s="42"/>
      <c r="DC18" s="34">
        <f t="shared" si="34"/>
        <v>431</v>
      </c>
      <c r="DD18" s="34">
        <f t="shared" si="35"/>
        <v>0</v>
      </c>
      <c r="DE18" s="34">
        <f t="shared" si="36"/>
        <v>0</v>
      </c>
      <c r="DF18" s="34">
        <f t="shared" si="37"/>
        <v>0</v>
      </c>
      <c r="DG18" s="34">
        <f t="shared" si="38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20" t="s">
        <v>154</v>
      </c>
      <c r="B19" s="109">
        <v>1994</v>
      </c>
      <c r="C19" s="22" t="s">
        <v>95</v>
      </c>
      <c r="D19" s="33"/>
      <c r="E19" s="30">
        <f t="shared" si="0"/>
        <v>0</v>
      </c>
      <c r="F19" s="4"/>
      <c r="G19" s="4"/>
      <c r="H19" s="4"/>
      <c r="I19" s="4"/>
      <c r="J19" s="4"/>
      <c r="K19" s="31">
        <f t="shared" si="1"/>
        <v>0</v>
      </c>
      <c r="L19" s="33"/>
      <c r="M19" s="30">
        <f t="shared" si="2"/>
        <v>0</v>
      </c>
      <c r="N19" s="4"/>
      <c r="O19" s="4"/>
      <c r="P19" s="4"/>
      <c r="Q19" s="4"/>
      <c r="R19" s="4"/>
      <c r="S19" s="31">
        <f t="shared" si="3"/>
        <v>0</v>
      </c>
      <c r="T19" s="33"/>
      <c r="U19" s="30">
        <f t="shared" si="4"/>
        <v>0</v>
      </c>
      <c r="V19" s="4"/>
      <c r="W19" s="4"/>
      <c r="X19" s="4"/>
      <c r="Y19" s="4"/>
      <c r="Z19" s="4"/>
      <c r="AA19" s="31">
        <f t="shared" si="5"/>
        <v>0</v>
      </c>
      <c r="AB19" s="33"/>
      <c r="AC19" s="30">
        <f t="shared" si="6"/>
        <v>0</v>
      </c>
      <c r="AD19" s="4"/>
      <c r="AE19" s="4"/>
      <c r="AF19" s="4"/>
      <c r="AG19" s="4"/>
      <c r="AH19" s="4"/>
      <c r="AI19" s="31">
        <f t="shared" si="7"/>
        <v>0</v>
      </c>
      <c r="AJ19" s="33"/>
      <c r="AK19" s="30">
        <f t="shared" si="8"/>
        <v>0</v>
      </c>
      <c r="AL19" s="4"/>
      <c r="AM19" s="4"/>
      <c r="AN19" s="4"/>
      <c r="AO19" s="4"/>
      <c r="AP19" s="4"/>
      <c r="AQ19" s="31">
        <f t="shared" si="9"/>
        <v>0</v>
      </c>
      <c r="AR19" s="32">
        <v>292</v>
      </c>
      <c r="AS19" s="30">
        <f t="shared" si="10"/>
        <v>292</v>
      </c>
      <c r="AT19" s="29"/>
      <c r="AU19" s="4"/>
      <c r="AV19" s="4">
        <v>60</v>
      </c>
      <c r="AW19" s="4">
        <v>70</v>
      </c>
      <c r="AX19" s="4"/>
      <c r="AY19" s="31">
        <f t="shared" si="11"/>
        <v>422</v>
      </c>
      <c r="AZ19" s="32"/>
      <c r="BA19" s="30">
        <f t="shared" si="12"/>
        <v>0</v>
      </c>
      <c r="BB19" s="29"/>
      <c r="BC19" s="4"/>
      <c r="BD19" s="4"/>
      <c r="BE19" s="4"/>
      <c r="BF19" s="4"/>
      <c r="BG19" s="31">
        <f t="shared" si="13"/>
        <v>0</v>
      </c>
      <c r="BH19" s="33"/>
      <c r="BI19" s="30">
        <f t="shared" si="14"/>
        <v>0</v>
      </c>
      <c r="BJ19" s="4"/>
      <c r="BK19" s="4"/>
      <c r="BL19" s="4"/>
      <c r="BM19" s="4"/>
      <c r="BN19" s="4"/>
      <c r="BO19" s="31">
        <f t="shared" si="15"/>
        <v>0</v>
      </c>
      <c r="BP19" s="33"/>
      <c r="BQ19" s="30">
        <f t="shared" si="16"/>
        <v>0</v>
      </c>
      <c r="BR19" s="4"/>
      <c r="BS19" s="4"/>
      <c r="BT19" s="4"/>
      <c r="BU19" s="4"/>
      <c r="BV19" s="4"/>
      <c r="BW19" s="31">
        <f t="shared" si="17"/>
        <v>0</v>
      </c>
      <c r="BX19" s="29"/>
      <c r="BY19" s="30">
        <f t="shared" si="18"/>
        <v>0</v>
      </c>
      <c r="BZ19" s="4"/>
      <c r="CA19" s="4"/>
      <c r="CB19" s="4"/>
      <c r="CC19" s="4"/>
      <c r="CD19" s="32"/>
      <c r="CE19" s="31">
        <f t="shared" si="19"/>
        <v>0</v>
      </c>
      <c r="CF19" s="33"/>
      <c r="CG19" s="30">
        <f t="shared" si="20"/>
        <v>0</v>
      </c>
      <c r="CH19" s="4"/>
      <c r="CI19" s="4"/>
      <c r="CJ19" s="4"/>
      <c r="CK19" s="4"/>
      <c r="CL19" s="4"/>
      <c r="CM19" s="31">
        <f t="shared" si="21"/>
        <v>0</v>
      </c>
      <c r="CN19" s="61">
        <f t="shared" si="22"/>
        <v>84.4</v>
      </c>
      <c r="CO19" s="107">
        <v>17</v>
      </c>
      <c r="CP19" s="29"/>
      <c r="CQ19" s="34">
        <f t="shared" ref="CQ19:CQ20" si="83">K19</f>
        <v>0</v>
      </c>
      <c r="CR19" s="34">
        <f t="shared" ref="CR19:CR20" si="84">S19</f>
        <v>0</v>
      </c>
      <c r="CS19" s="34">
        <f t="shared" ref="CS19:CS20" si="85">AA19</f>
        <v>0</v>
      </c>
      <c r="CT19" s="34">
        <f t="shared" ref="CT19:CT20" si="86">AI19</f>
        <v>0</v>
      </c>
      <c r="CU19" s="34">
        <f t="shared" ref="CU19:CU20" si="87">AQ19</f>
        <v>0</v>
      </c>
      <c r="CV19" s="34">
        <f t="shared" ref="CV19:CV20" si="88">AY19</f>
        <v>422</v>
      </c>
      <c r="CW19" s="34">
        <f t="shared" ref="CW19:CW20" si="89">BG19</f>
        <v>0</v>
      </c>
      <c r="CX19" s="34">
        <f t="shared" ref="CX19:CX20" si="90">BO19</f>
        <v>0</v>
      </c>
      <c r="CY19" s="34">
        <f t="shared" ref="CY19:CY20" si="91">BW19</f>
        <v>0</v>
      </c>
      <c r="CZ19" s="34">
        <f t="shared" ref="CZ19:CZ20" si="92">CE19</f>
        <v>0</v>
      </c>
      <c r="DA19" s="34">
        <f t="shared" ref="DA19:DA20" si="93">CM19</f>
        <v>0</v>
      </c>
      <c r="DB19" s="42"/>
      <c r="DC19" s="34">
        <f t="shared" si="34"/>
        <v>422</v>
      </c>
      <c r="DD19" s="34">
        <f t="shared" si="35"/>
        <v>0</v>
      </c>
      <c r="DE19" s="34">
        <f t="shared" si="36"/>
        <v>0</v>
      </c>
      <c r="DF19" s="34">
        <f t="shared" si="37"/>
        <v>0</v>
      </c>
      <c r="DG19" s="34">
        <f t="shared" si="38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 x14ac:dyDescent="0.2">
      <c r="A20" s="45" t="s">
        <v>172</v>
      </c>
      <c r="B20" s="109">
        <v>1973</v>
      </c>
      <c r="C20" s="23" t="s">
        <v>91</v>
      </c>
      <c r="D20" s="33"/>
      <c r="E20" s="30">
        <f t="shared" si="0"/>
        <v>0</v>
      </c>
      <c r="F20" s="4"/>
      <c r="G20" s="4"/>
      <c r="H20" s="4"/>
      <c r="I20" s="4"/>
      <c r="J20" s="4"/>
      <c r="K20" s="31">
        <f t="shared" si="1"/>
        <v>0</v>
      </c>
      <c r="L20" s="33"/>
      <c r="M20" s="30">
        <f t="shared" si="2"/>
        <v>0</v>
      </c>
      <c r="N20" s="4"/>
      <c r="O20" s="4"/>
      <c r="P20" s="4"/>
      <c r="Q20" s="4"/>
      <c r="R20" s="4"/>
      <c r="S20" s="31">
        <f t="shared" si="3"/>
        <v>0</v>
      </c>
      <c r="T20" s="33">
        <v>177</v>
      </c>
      <c r="U20" s="30">
        <f t="shared" si="4"/>
        <v>177</v>
      </c>
      <c r="V20" s="4"/>
      <c r="W20" s="4"/>
      <c r="X20" s="4">
        <v>100</v>
      </c>
      <c r="Y20" s="4">
        <v>40</v>
      </c>
      <c r="Z20" s="4"/>
      <c r="AA20" s="31">
        <f t="shared" si="5"/>
        <v>317</v>
      </c>
      <c r="AB20" s="33"/>
      <c r="AC20" s="30">
        <f t="shared" si="6"/>
        <v>0</v>
      </c>
      <c r="AD20" s="4"/>
      <c r="AE20" s="4"/>
      <c r="AF20" s="4"/>
      <c r="AG20" s="4"/>
      <c r="AH20" s="4"/>
      <c r="AI20" s="31">
        <f t="shared" si="7"/>
        <v>0</v>
      </c>
      <c r="AJ20" s="33"/>
      <c r="AK20" s="30">
        <f t="shared" si="8"/>
        <v>0</v>
      </c>
      <c r="AL20" s="4"/>
      <c r="AM20" s="4"/>
      <c r="AN20" s="4"/>
      <c r="AO20" s="4"/>
      <c r="AP20" s="4"/>
      <c r="AQ20" s="31">
        <f t="shared" si="9"/>
        <v>0</v>
      </c>
      <c r="AR20" s="32"/>
      <c r="AS20" s="30">
        <f t="shared" si="10"/>
        <v>0</v>
      </c>
      <c r="AT20" s="29"/>
      <c r="AU20" s="4"/>
      <c r="AV20" s="4"/>
      <c r="AW20" s="4"/>
      <c r="AX20" s="4"/>
      <c r="AY20" s="31">
        <f t="shared" si="11"/>
        <v>0</v>
      </c>
      <c r="AZ20" s="32"/>
      <c r="BA20" s="30">
        <f t="shared" si="12"/>
        <v>0</v>
      </c>
      <c r="BB20" s="29"/>
      <c r="BC20" s="4"/>
      <c r="BD20" s="4"/>
      <c r="BE20" s="4"/>
      <c r="BF20" s="4"/>
      <c r="BG20" s="31">
        <f t="shared" si="13"/>
        <v>0</v>
      </c>
      <c r="BH20" s="33"/>
      <c r="BI20" s="30">
        <f t="shared" si="14"/>
        <v>0</v>
      </c>
      <c r="BJ20" s="4"/>
      <c r="BK20" s="4"/>
      <c r="BL20" s="4"/>
      <c r="BM20" s="4"/>
      <c r="BN20" s="4"/>
      <c r="BO20" s="31">
        <f t="shared" si="15"/>
        <v>0</v>
      </c>
      <c r="BP20" s="33"/>
      <c r="BQ20" s="30">
        <f t="shared" si="16"/>
        <v>0</v>
      </c>
      <c r="BR20" s="4"/>
      <c r="BS20" s="4"/>
      <c r="BT20" s="4"/>
      <c r="BU20" s="4"/>
      <c r="BV20" s="4"/>
      <c r="BW20" s="31">
        <f t="shared" si="17"/>
        <v>0</v>
      </c>
      <c r="BX20" s="29"/>
      <c r="BY20" s="30">
        <f t="shared" si="18"/>
        <v>0</v>
      </c>
      <c r="BZ20" s="4"/>
      <c r="CA20" s="4"/>
      <c r="CB20" s="4"/>
      <c r="CC20" s="4"/>
      <c r="CD20" s="32"/>
      <c r="CE20" s="31">
        <f t="shared" si="19"/>
        <v>0</v>
      </c>
      <c r="CF20" s="33"/>
      <c r="CG20" s="30">
        <f t="shared" si="20"/>
        <v>0</v>
      </c>
      <c r="CH20" s="4"/>
      <c r="CI20" s="4"/>
      <c r="CJ20" s="4"/>
      <c r="CK20" s="4"/>
      <c r="CL20" s="4"/>
      <c r="CM20" s="31">
        <f t="shared" si="21"/>
        <v>0</v>
      </c>
      <c r="CN20" s="61">
        <f t="shared" si="22"/>
        <v>63.4</v>
      </c>
      <c r="CO20" s="107">
        <v>18</v>
      </c>
      <c r="CP20" s="29"/>
      <c r="CQ20" s="34">
        <f t="shared" si="83"/>
        <v>0</v>
      </c>
      <c r="CR20" s="34">
        <f t="shared" si="84"/>
        <v>0</v>
      </c>
      <c r="CS20" s="34">
        <f t="shared" si="85"/>
        <v>317</v>
      </c>
      <c r="CT20" s="34">
        <f t="shared" si="86"/>
        <v>0</v>
      </c>
      <c r="CU20" s="34">
        <f t="shared" si="87"/>
        <v>0</v>
      </c>
      <c r="CV20" s="34">
        <f t="shared" si="88"/>
        <v>0</v>
      </c>
      <c r="CW20" s="34">
        <f t="shared" si="89"/>
        <v>0</v>
      </c>
      <c r="CX20" s="34">
        <f t="shared" si="90"/>
        <v>0</v>
      </c>
      <c r="CY20" s="34">
        <f t="shared" si="91"/>
        <v>0</v>
      </c>
      <c r="CZ20" s="34">
        <f t="shared" si="92"/>
        <v>0</v>
      </c>
      <c r="DA20" s="34">
        <f t="shared" si="93"/>
        <v>0</v>
      </c>
      <c r="DB20" s="42"/>
      <c r="DC20" s="34">
        <f t="shared" si="34"/>
        <v>317</v>
      </c>
      <c r="DD20" s="34">
        <f t="shared" si="35"/>
        <v>0</v>
      </c>
      <c r="DE20" s="34">
        <f t="shared" si="36"/>
        <v>0</v>
      </c>
      <c r="DF20" s="34">
        <f t="shared" si="37"/>
        <v>0</v>
      </c>
      <c r="DG20" s="34">
        <f t="shared" si="38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 x14ac:dyDescent="0.2">
      <c r="A21" s="67" t="s">
        <v>141</v>
      </c>
      <c r="B21" s="60"/>
      <c r="C21" s="40"/>
      <c r="D21" s="29"/>
      <c r="E21" s="42"/>
      <c r="F21" s="29"/>
      <c r="G21" s="29"/>
      <c r="H21" s="29"/>
      <c r="I21" s="29"/>
      <c r="J21" s="29"/>
      <c r="K21" s="42"/>
      <c r="L21" s="29"/>
      <c r="M21" s="42"/>
      <c r="N21" s="29"/>
      <c r="O21" s="29"/>
      <c r="P21" s="29"/>
      <c r="Q21" s="29"/>
      <c r="R21" s="29"/>
      <c r="S21" s="42"/>
      <c r="T21" s="29"/>
      <c r="U21" s="42"/>
      <c r="V21" s="29"/>
      <c r="W21" s="29"/>
      <c r="X21" s="29"/>
      <c r="Y21" s="29"/>
      <c r="Z21" s="29"/>
      <c r="AA21" s="42"/>
      <c r="AB21" s="29"/>
      <c r="AC21" s="42"/>
      <c r="AD21" s="29"/>
      <c r="AE21" s="29"/>
      <c r="AF21" s="29"/>
      <c r="AG21" s="29"/>
      <c r="AH21" s="29"/>
      <c r="AI21" s="42"/>
      <c r="AJ21" s="29"/>
      <c r="AK21" s="42"/>
      <c r="AL21" s="29"/>
      <c r="AM21" s="29"/>
      <c r="AN21" s="29"/>
      <c r="AO21" s="29"/>
      <c r="AP21" s="29"/>
      <c r="AQ21" s="42"/>
      <c r="AR21" s="29"/>
      <c r="AS21" s="42"/>
      <c r="AT21" s="29"/>
      <c r="AU21" s="29"/>
      <c r="AV21" s="29"/>
      <c r="AW21" s="29"/>
      <c r="AX21" s="29"/>
      <c r="AY21" s="42"/>
      <c r="AZ21" s="29"/>
      <c r="BA21" s="42"/>
      <c r="BB21" s="29"/>
      <c r="BC21" s="29"/>
      <c r="BD21" s="29"/>
      <c r="BE21" s="29"/>
      <c r="BF21" s="29"/>
      <c r="BG21" s="42"/>
      <c r="BH21" s="29"/>
      <c r="BI21" s="42"/>
      <c r="BJ21" s="29"/>
      <c r="BK21" s="29"/>
      <c r="BL21" s="29"/>
      <c r="BM21" s="29"/>
      <c r="BN21" s="29"/>
      <c r="BO21" s="42"/>
      <c r="BP21" s="29"/>
      <c r="BQ21" s="42"/>
      <c r="BR21" s="29"/>
      <c r="BS21" s="29"/>
      <c r="BT21" s="29"/>
      <c r="BU21" s="29"/>
      <c r="BV21" s="29"/>
      <c r="BW21" s="42"/>
      <c r="BX21" s="29"/>
      <c r="BY21" s="42"/>
      <c r="BZ21" s="29"/>
      <c r="CA21" s="29"/>
      <c r="CB21" s="29"/>
      <c r="CC21" s="29"/>
      <c r="CD21" s="29"/>
      <c r="CE21" s="42"/>
      <c r="CF21" s="29"/>
      <c r="CG21" s="42"/>
      <c r="CH21" s="29"/>
      <c r="CI21" s="29"/>
      <c r="CJ21" s="29"/>
      <c r="CK21" s="29"/>
      <c r="CL21" s="29"/>
      <c r="CM21" s="42"/>
      <c r="CN21" s="44"/>
      <c r="CO21" s="29"/>
      <c r="CP21" s="29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 x14ac:dyDescent="0.2">
      <c r="A22" s="59"/>
      <c r="B22" s="60"/>
      <c r="C22" s="40"/>
      <c r="D22" s="29"/>
      <c r="E22" s="42"/>
      <c r="F22" s="29"/>
      <c r="G22" s="29"/>
      <c r="H22" s="29"/>
      <c r="I22" s="29"/>
      <c r="J22" s="29"/>
      <c r="K22" s="42"/>
      <c r="L22" s="29"/>
      <c r="M22" s="42"/>
      <c r="N22" s="29"/>
      <c r="O22" s="29"/>
      <c r="P22" s="29"/>
      <c r="Q22" s="29"/>
      <c r="R22" s="29"/>
      <c r="S22" s="42"/>
      <c r="T22" s="29"/>
      <c r="U22" s="42"/>
      <c r="V22" s="29"/>
      <c r="W22" s="29"/>
      <c r="X22" s="29"/>
      <c r="Y22" s="29"/>
      <c r="Z22" s="29"/>
      <c r="AA22" s="42"/>
      <c r="AB22" s="29"/>
      <c r="AC22" s="42"/>
      <c r="AD22" s="29"/>
      <c r="AE22" s="29"/>
      <c r="AF22" s="29"/>
      <c r="AG22" s="29"/>
      <c r="AH22" s="29"/>
      <c r="AI22" s="42"/>
      <c r="AJ22" s="29"/>
      <c r="AK22" s="42"/>
      <c r="AL22" s="29"/>
      <c r="AM22" s="29"/>
      <c r="AN22" s="29"/>
      <c r="AO22" s="29"/>
      <c r="AP22" s="29"/>
      <c r="AQ22" s="42"/>
      <c r="AR22" s="29"/>
      <c r="AS22" s="42"/>
      <c r="AT22" s="29"/>
      <c r="AU22" s="29"/>
      <c r="AV22" s="29"/>
      <c r="AW22" s="29"/>
      <c r="AX22" s="29"/>
      <c r="AY22" s="42"/>
      <c r="AZ22" s="29"/>
      <c r="BA22" s="42"/>
      <c r="BB22" s="29"/>
      <c r="BC22" s="29"/>
      <c r="BD22" s="29"/>
      <c r="BE22" s="29"/>
      <c r="BF22" s="29"/>
      <c r="BG22" s="42"/>
      <c r="BH22" s="29"/>
      <c r="BI22" s="42"/>
      <c r="BJ22" s="29"/>
      <c r="BK22" s="29"/>
      <c r="BL22" s="29"/>
      <c r="BM22" s="29"/>
      <c r="BN22" s="29"/>
      <c r="BO22" s="42"/>
      <c r="BP22" s="29"/>
      <c r="BQ22" s="42"/>
      <c r="BR22" s="29"/>
      <c r="BS22" s="29"/>
      <c r="BT22" s="29"/>
      <c r="BU22" s="29"/>
      <c r="BV22" s="29"/>
      <c r="BW22" s="42"/>
      <c r="BX22" s="29"/>
      <c r="BY22" s="42"/>
      <c r="BZ22" s="29"/>
      <c r="CA22" s="29"/>
      <c r="CB22" s="29"/>
      <c r="CC22" s="29"/>
      <c r="CD22" s="29"/>
      <c r="CE22" s="42"/>
      <c r="CF22" s="29"/>
      <c r="CG22" s="42"/>
      <c r="CH22" s="29"/>
      <c r="CI22" s="29"/>
      <c r="CJ22" s="29"/>
      <c r="CK22" s="29"/>
      <c r="CL22" s="29"/>
      <c r="CM22" s="42"/>
      <c r="CN22" s="44"/>
      <c r="CO22" s="29"/>
      <c r="CP22" s="29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x14ac:dyDescent="0.2">
      <c r="A23" s="59"/>
      <c r="B23" s="60"/>
      <c r="C23" s="40"/>
      <c r="D23" s="29"/>
      <c r="E23" s="42"/>
      <c r="F23" s="29"/>
      <c r="G23" s="29"/>
      <c r="H23" s="29"/>
      <c r="I23" s="29"/>
      <c r="J23" s="29"/>
      <c r="K23" s="42"/>
      <c r="L23" s="29"/>
      <c r="M23" s="42"/>
      <c r="N23" s="29"/>
      <c r="O23" s="29"/>
      <c r="P23" s="29"/>
      <c r="Q23" s="29"/>
      <c r="R23" s="29"/>
      <c r="S23" s="42"/>
      <c r="T23" s="29"/>
      <c r="U23" s="42"/>
      <c r="V23" s="29"/>
      <c r="W23" s="29"/>
      <c r="X23" s="29"/>
      <c r="Y23" s="29"/>
      <c r="Z23" s="29"/>
      <c r="AA23" s="42"/>
      <c r="AB23" s="29"/>
      <c r="AC23" s="42"/>
      <c r="AD23" s="29"/>
      <c r="AE23" s="29"/>
      <c r="AF23" s="29"/>
      <c r="AG23" s="29"/>
      <c r="AH23" s="29"/>
      <c r="AI23" s="42"/>
      <c r="AJ23" s="29"/>
      <c r="AK23" s="42"/>
      <c r="AL23" s="29"/>
      <c r="AM23" s="29"/>
      <c r="AN23" s="29"/>
      <c r="AO23" s="29"/>
      <c r="AP23" s="29"/>
      <c r="AQ23" s="42"/>
      <c r="AR23" s="29"/>
      <c r="AS23" s="42"/>
      <c r="AT23" s="29"/>
      <c r="AU23" s="29"/>
      <c r="AV23" s="29"/>
      <c r="AW23" s="29"/>
      <c r="AX23" s="29"/>
      <c r="AY23" s="42"/>
      <c r="AZ23" s="29"/>
      <c r="BA23" s="42"/>
      <c r="BB23" s="29"/>
      <c r="BC23" s="29"/>
      <c r="BD23" s="29"/>
      <c r="BE23" s="29"/>
      <c r="BF23" s="29"/>
      <c r="BG23" s="42"/>
      <c r="BH23" s="29"/>
      <c r="BI23" s="42"/>
      <c r="BJ23" s="29"/>
      <c r="BK23" s="29"/>
      <c r="BL23" s="29"/>
      <c r="BM23" s="29"/>
      <c r="BN23" s="29"/>
      <c r="BO23" s="42"/>
      <c r="BP23" s="29"/>
      <c r="BQ23" s="42"/>
      <c r="BR23" s="29"/>
      <c r="BS23" s="29"/>
      <c r="BT23" s="29"/>
      <c r="BU23" s="29"/>
      <c r="BV23" s="29"/>
      <c r="BW23" s="42"/>
      <c r="BX23" s="29"/>
      <c r="BY23" s="42"/>
      <c r="BZ23" s="29"/>
      <c r="CA23" s="29"/>
      <c r="CB23" s="29"/>
      <c r="CC23" s="29"/>
      <c r="CD23" s="29"/>
      <c r="CE23" s="42"/>
      <c r="CF23" s="29"/>
      <c r="CG23" s="42"/>
      <c r="CH23" s="29"/>
      <c r="CI23" s="29"/>
      <c r="CJ23" s="29"/>
      <c r="CK23" s="29"/>
      <c r="CL23" s="29"/>
      <c r="CM23" s="42"/>
      <c r="CN23" s="44"/>
      <c r="CO23" s="29"/>
      <c r="CP23" s="29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x14ac:dyDescent="0.2">
      <c r="A24" s="15"/>
      <c r="B24" s="113"/>
      <c r="C24" s="68"/>
      <c r="D24" s="50" t="s">
        <v>2</v>
      </c>
      <c r="E24" s="50" t="s">
        <v>2</v>
      </c>
      <c r="F24" s="50" t="s">
        <v>2</v>
      </c>
      <c r="G24" s="50" t="s">
        <v>2</v>
      </c>
      <c r="H24" s="50" t="s">
        <v>2</v>
      </c>
      <c r="I24" s="50" t="s">
        <v>2</v>
      </c>
      <c r="J24" s="50" t="s">
        <v>2</v>
      </c>
      <c r="K24" s="50" t="s">
        <v>2</v>
      </c>
      <c r="L24" s="50" t="s">
        <v>3</v>
      </c>
      <c r="M24" s="50" t="s">
        <v>3</v>
      </c>
      <c r="N24" s="50" t="s">
        <v>3</v>
      </c>
      <c r="O24" s="50" t="s">
        <v>3</v>
      </c>
      <c r="P24" s="50" t="s">
        <v>3</v>
      </c>
      <c r="Q24" s="50" t="s">
        <v>3</v>
      </c>
      <c r="R24" s="50" t="s">
        <v>3</v>
      </c>
      <c r="S24" s="50" t="s">
        <v>3</v>
      </c>
      <c r="T24" s="50" t="s">
        <v>4</v>
      </c>
      <c r="U24" s="50" t="s">
        <v>4</v>
      </c>
      <c r="V24" s="50" t="s">
        <v>4</v>
      </c>
      <c r="W24" s="50" t="s">
        <v>4</v>
      </c>
      <c r="X24" s="50" t="s">
        <v>4</v>
      </c>
      <c r="Y24" s="50" t="s">
        <v>4</v>
      </c>
      <c r="Z24" s="50" t="s">
        <v>4</v>
      </c>
      <c r="AA24" s="50" t="s">
        <v>4</v>
      </c>
      <c r="AB24" s="50" t="s">
        <v>5</v>
      </c>
      <c r="AC24" s="50" t="s">
        <v>5</v>
      </c>
      <c r="AD24" s="50" t="s">
        <v>5</v>
      </c>
      <c r="AE24" s="50" t="s">
        <v>5</v>
      </c>
      <c r="AF24" s="50" t="s">
        <v>5</v>
      </c>
      <c r="AG24" s="50" t="s">
        <v>5</v>
      </c>
      <c r="AH24" s="50" t="s">
        <v>5</v>
      </c>
      <c r="AI24" s="50" t="s">
        <v>5</v>
      </c>
      <c r="AJ24" s="50" t="s">
        <v>6</v>
      </c>
      <c r="AK24" s="50" t="s">
        <v>6</v>
      </c>
      <c r="AL24" s="50" t="s">
        <v>6</v>
      </c>
      <c r="AM24" s="50" t="s">
        <v>6</v>
      </c>
      <c r="AN24" s="50" t="s">
        <v>6</v>
      </c>
      <c r="AO24" s="50" t="s">
        <v>6</v>
      </c>
      <c r="AP24" s="50" t="s">
        <v>6</v>
      </c>
      <c r="AQ24" s="50" t="s">
        <v>6</v>
      </c>
      <c r="AR24" s="50" t="s">
        <v>7</v>
      </c>
      <c r="AS24" s="50" t="s">
        <v>7</v>
      </c>
      <c r="AT24" s="50" t="s">
        <v>7</v>
      </c>
      <c r="AU24" s="50" t="s">
        <v>7</v>
      </c>
      <c r="AV24" s="50" t="s">
        <v>7</v>
      </c>
      <c r="AW24" s="50" t="s">
        <v>7</v>
      </c>
      <c r="AX24" s="50" t="s">
        <v>7</v>
      </c>
      <c r="AY24" s="50" t="s">
        <v>7</v>
      </c>
      <c r="AZ24" s="50" t="s">
        <v>8</v>
      </c>
      <c r="BA24" s="50" t="s">
        <v>8</v>
      </c>
      <c r="BB24" s="50" t="s">
        <v>8</v>
      </c>
      <c r="BC24" s="50" t="s">
        <v>8</v>
      </c>
      <c r="BD24" s="50" t="s">
        <v>8</v>
      </c>
      <c r="BE24" s="50" t="s">
        <v>8</v>
      </c>
      <c r="BF24" s="50" t="s">
        <v>8</v>
      </c>
      <c r="BG24" s="50" t="s">
        <v>8</v>
      </c>
      <c r="BH24" s="50" t="s">
        <v>9</v>
      </c>
      <c r="BI24" s="50" t="s">
        <v>9</v>
      </c>
      <c r="BJ24" s="50" t="s">
        <v>9</v>
      </c>
      <c r="BK24" s="50" t="s">
        <v>9</v>
      </c>
      <c r="BL24" s="50" t="s">
        <v>9</v>
      </c>
      <c r="BM24" s="50" t="s">
        <v>9</v>
      </c>
      <c r="BN24" s="50" t="s">
        <v>9</v>
      </c>
      <c r="BO24" s="50" t="s">
        <v>9</v>
      </c>
      <c r="BP24" s="50" t="s">
        <v>10</v>
      </c>
      <c r="BQ24" s="50" t="s">
        <v>10</v>
      </c>
      <c r="BR24" s="50" t="s">
        <v>10</v>
      </c>
      <c r="BS24" s="50" t="s">
        <v>10</v>
      </c>
      <c r="BT24" s="50" t="s">
        <v>10</v>
      </c>
      <c r="BU24" s="50" t="s">
        <v>10</v>
      </c>
      <c r="BV24" s="50" t="s">
        <v>10</v>
      </c>
      <c r="BW24" s="50" t="s">
        <v>10</v>
      </c>
      <c r="BX24" s="50" t="s">
        <v>23</v>
      </c>
      <c r="BY24" s="50" t="s">
        <v>23</v>
      </c>
      <c r="BZ24" s="50" t="s">
        <v>23</v>
      </c>
      <c r="CA24" s="50" t="s">
        <v>23</v>
      </c>
      <c r="CB24" s="50" t="s">
        <v>23</v>
      </c>
      <c r="CC24" s="50" t="s">
        <v>23</v>
      </c>
      <c r="CD24" s="50" t="s">
        <v>23</v>
      </c>
      <c r="CE24" s="50" t="s">
        <v>23</v>
      </c>
      <c r="CF24" s="50" t="s">
        <v>155</v>
      </c>
      <c r="CG24" s="50" t="s">
        <v>155</v>
      </c>
      <c r="CH24" s="50" t="s">
        <v>155</v>
      </c>
      <c r="CI24" s="50" t="s">
        <v>155</v>
      </c>
      <c r="CJ24" s="50" t="s">
        <v>155</v>
      </c>
      <c r="CK24" s="50" t="s">
        <v>155</v>
      </c>
      <c r="CL24" s="50" t="s">
        <v>155</v>
      </c>
      <c r="CM24" s="50" t="s">
        <v>155</v>
      </c>
      <c r="CN24" s="70"/>
      <c r="CO24" s="69"/>
      <c r="CP24" s="29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93" customFormat="1" x14ac:dyDescent="0.2">
      <c r="A25" s="89" t="s">
        <v>16</v>
      </c>
      <c r="B25" s="89" t="s">
        <v>28</v>
      </c>
      <c r="C25" s="90" t="s">
        <v>21</v>
      </c>
      <c r="D25" s="82"/>
      <c r="E25" s="83"/>
      <c r="F25" s="80"/>
      <c r="G25" s="80" t="s">
        <v>12</v>
      </c>
      <c r="H25" s="80" t="s">
        <v>13</v>
      </c>
      <c r="I25" s="80" t="s">
        <v>1</v>
      </c>
      <c r="J25" s="80" t="s">
        <v>14</v>
      </c>
      <c r="K25" s="84" t="s">
        <v>0</v>
      </c>
      <c r="L25" s="82"/>
      <c r="M25" s="83"/>
      <c r="N25" s="80"/>
      <c r="O25" s="80" t="s">
        <v>12</v>
      </c>
      <c r="P25" s="80" t="s">
        <v>13</v>
      </c>
      <c r="Q25" s="80" t="s">
        <v>1</v>
      </c>
      <c r="R25" s="80" t="s">
        <v>14</v>
      </c>
      <c r="S25" s="84" t="s">
        <v>0</v>
      </c>
      <c r="T25" s="82"/>
      <c r="U25" s="83"/>
      <c r="V25" s="80"/>
      <c r="W25" s="80" t="s">
        <v>12</v>
      </c>
      <c r="X25" s="80" t="s">
        <v>13</v>
      </c>
      <c r="Y25" s="80" t="s">
        <v>1</v>
      </c>
      <c r="Z25" s="80" t="s">
        <v>14</v>
      </c>
      <c r="AA25" s="84" t="s">
        <v>0</v>
      </c>
      <c r="AB25" s="82"/>
      <c r="AC25" s="83"/>
      <c r="AD25" s="80"/>
      <c r="AE25" s="80" t="s">
        <v>12</v>
      </c>
      <c r="AF25" s="80" t="s">
        <v>13</v>
      </c>
      <c r="AG25" s="80" t="s">
        <v>1</v>
      </c>
      <c r="AH25" s="80" t="s">
        <v>14</v>
      </c>
      <c r="AI25" s="84" t="s">
        <v>0</v>
      </c>
      <c r="AJ25" s="82"/>
      <c r="AK25" s="83"/>
      <c r="AL25" s="80"/>
      <c r="AM25" s="80" t="s">
        <v>12</v>
      </c>
      <c r="AN25" s="80" t="s">
        <v>13</v>
      </c>
      <c r="AO25" s="80" t="s">
        <v>1</v>
      </c>
      <c r="AP25" s="80" t="s">
        <v>14</v>
      </c>
      <c r="AQ25" s="84" t="s">
        <v>0</v>
      </c>
      <c r="AR25" s="82"/>
      <c r="AS25" s="83"/>
      <c r="AT25" s="80"/>
      <c r="AU25" s="80" t="s">
        <v>12</v>
      </c>
      <c r="AV25" s="80" t="s">
        <v>13</v>
      </c>
      <c r="AW25" s="80" t="s">
        <v>1</v>
      </c>
      <c r="AX25" s="80" t="s">
        <v>14</v>
      </c>
      <c r="AY25" s="84" t="s">
        <v>0</v>
      </c>
      <c r="AZ25" s="82"/>
      <c r="BA25" s="83"/>
      <c r="BB25" s="80"/>
      <c r="BC25" s="80" t="s">
        <v>12</v>
      </c>
      <c r="BD25" s="80" t="s">
        <v>13</v>
      </c>
      <c r="BE25" s="80" t="s">
        <v>1</v>
      </c>
      <c r="BF25" s="80" t="s">
        <v>14</v>
      </c>
      <c r="BG25" s="84" t="s">
        <v>0</v>
      </c>
      <c r="BH25" s="82"/>
      <c r="BI25" s="83"/>
      <c r="BJ25" s="80"/>
      <c r="BK25" s="80" t="s">
        <v>12</v>
      </c>
      <c r="BL25" s="80" t="s">
        <v>13</v>
      </c>
      <c r="BM25" s="80" t="s">
        <v>1</v>
      </c>
      <c r="BN25" s="80" t="s">
        <v>14</v>
      </c>
      <c r="BO25" s="84" t="s">
        <v>0</v>
      </c>
      <c r="BP25" s="82"/>
      <c r="BQ25" s="83"/>
      <c r="BR25" s="80"/>
      <c r="BS25" s="80" t="s">
        <v>12</v>
      </c>
      <c r="BT25" s="80" t="s">
        <v>13</v>
      </c>
      <c r="BU25" s="80" t="s">
        <v>1</v>
      </c>
      <c r="BV25" s="80" t="s">
        <v>14</v>
      </c>
      <c r="BW25" s="84" t="s">
        <v>0</v>
      </c>
      <c r="BX25" s="85"/>
      <c r="BY25" s="83"/>
      <c r="BZ25" s="80"/>
      <c r="CA25" s="80" t="s">
        <v>12</v>
      </c>
      <c r="CB25" s="80" t="s">
        <v>13</v>
      </c>
      <c r="CC25" s="80" t="s">
        <v>1</v>
      </c>
      <c r="CD25" s="86" t="s">
        <v>14</v>
      </c>
      <c r="CE25" s="84" t="s">
        <v>0</v>
      </c>
      <c r="CF25" s="82"/>
      <c r="CG25" s="83"/>
      <c r="CH25" s="80"/>
      <c r="CI25" s="80" t="s">
        <v>12</v>
      </c>
      <c r="CJ25" s="80" t="s">
        <v>13</v>
      </c>
      <c r="CK25" s="80" t="s">
        <v>1</v>
      </c>
      <c r="CL25" s="80" t="s">
        <v>14</v>
      </c>
      <c r="CM25" s="84" t="s">
        <v>0</v>
      </c>
      <c r="CN25" s="92" t="s">
        <v>17</v>
      </c>
      <c r="CO25" s="103" t="s">
        <v>18</v>
      </c>
      <c r="CP25" s="91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49"/>
      <c r="DC25" s="28"/>
      <c r="DD25" s="28"/>
      <c r="DE25" s="28"/>
      <c r="DF25" s="28"/>
      <c r="DG25" s="28"/>
    </row>
    <row r="26" spans="1:123" x14ac:dyDescent="0.2">
      <c r="A26" s="20" t="s">
        <v>86</v>
      </c>
      <c r="B26" s="109">
        <v>1976</v>
      </c>
      <c r="C26" s="22" t="s">
        <v>33</v>
      </c>
      <c r="D26" s="33">
        <v>518</v>
      </c>
      <c r="E26" s="7">
        <f t="shared" ref="E26:E46" si="94">D26*1.2</f>
        <v>621.6</v>
      </c>
      <c r="F26" s="4"/>
      <c r="G26" s="3"/>
      <c r="H26" s="4">
        <v>200</v>
      </c>
      <c r="I26" s="4">
        <v>80</v>
      </c>
      <c r="J26" s="4">
        <v>200</v>
      </c>
      <c r="K26" s="31">
        <f t="shared" ref="K26:K46" si="95">SUM(D26:J26)-D26</f>
        <v>1101.5999999999999</v>
      </c>
      <c r="L26" s="33">
        <v>492</v>
      </c>
      <c r="M26" s="7">
        <f t="shared" ref="M26:M46" si="96">L26*1.2</f>
        <v>590.4</v>
      </c>
      <c r="N26" s="4"/>
      <c r="O26" s="3"/>
      <c r="P26" s="4">
        <v>500</v>
      </c>
      <c r="Q26" s="4">
        <v>130</v>
      </c>
      <c r="R26" s="4"/>
      <c r="S26" s="31">
        <f t="shared" ref="S26:S46" si="97">SUM(L26:R26)-L26</f>
        <v>1220.4000000000001</v>
      </c>
      <c r="T26" s="33"/>
      <c r="U26" s="7">
        <f t="shared" ref="U26:U46" si="98">T26*1</f>
        <v>0</v>
      </c>
      <c r="V26" s="4"/>
      <c r="W26" s="4"/>
      <c r="X26" s="4"/>
      <c r="Y26" s="4"/>
      <c r="Z26" s="4"/>
      <c r="AA26" s="31">
        <f t="shared" ref="AA26:AA46" si="99">SUM(T26:Z26)-T26</f>
        <v>0</v>
      </c>
      <c r="AB26" s="33"/>
      <c r="AC26" s="7">
        <f t="shared" ref="AC26:AC46" si="100">AB26*1</f>
        <v>0</v>
      </c>
      <c r="AD26" s="4"/>
      <c r="AE26" s="4"/>
      <c r="AF26" s="4"/>
      <c r="AG26" s="4"/>
      <c r="AH26" s="4"/>
      <c r="AI26" s="31">
        <f t="shared" ref="AI26:AI46" si="101">SUM(AB26:AH26)-AB26</f>
        <v>0</v>
      </c>
      <c r="AJ26" s="33">
        <v>599</v>
      </c>
      <c r="AK26" s="7">
        <f t="shared" ref="AK26:AK46" si="102">AJ26*1</f>
        <v>599</v>
      </c>
      <c r="AL26" s="4"/>
      <c r="AM26" s="4"/>
      <c r="AN26" s="4">
        <v>300</v>
      </c>
      <c r="AO26" s="4">
        <v>110</v>
      </c>
      <c r="AP26" s="4"/>
      <c r="AQ26" s="31">
        <f t="shared" ref="AQ26:AQ46" si="103">SUM(AJ26:AP26)-AJ26</f>
        <v>1009</v>
      </c>
      <c r="AR26" s="33">
        <v>581</v>
      </c>
      <c r="AS26" s="56">
        <f t="shared" ref="AS26:AS46" si="104">AR26*1</f>
        <v>581</v>
      </c>
      <c r="AT26" s="58"/>
      <c r="AU26" s="4"/>
      <c r="AV26" s="4">
        <v>700</v>
      </c>
      <c r="AW26" s="4">
        <v>100</v>
      </c>
      <c r="AX26" s="4"/>
      <c r="AY26" s="31">
        <f t="shared" ref="AY26:AY46" si="105">SUM(AR26:AX26)-AR26</f>
        <v>1381</v>
      </c>
      <c r="AZ26" s="33">
        <v>600</v>
      </c>
      <c r="BA26" s="56">
        <f t="shared" ref="BA26:BA46" si="106">AZ26*1</f>
        <v>600</v>
      </c>
      <c r="BB26" s="58"/>
      <c r="BC26" s="4"/>
      <c r="BD26" s="4">
        <v>200</v>
      </c>
      <c r="BE26" s="4">
        <v>70</v>
      </c>
      <c r="BF26" s="4">
        <v>200</v>
      </c>
      <c r="BG26" s="31">
        <f t="shared" ref="BG26:BG46" si="107">SUM(AZ26:BF26)-AZ26</f>
        <v>1070</v>
      </c>
      <c r="BH26" s="33">
        <v>604</v>
      </c>
      <c r="BI26" s="30">
        <f t="shared" ref="BI26:BI46" si="108">BH26*1</f>
        <v>604</v>
      </c>
      <c r="BJ26" s="4"/>
      <c r="BK26" s="4">
        <v>300</v>
      </c>
      <c r="BL26" s="4"/>
      <c r="BM26" s="4">
        <v>90</v>
      </c>
      <c r="BN26" s="4">
        <v>200</v>
      </c>
      <c r="BO26" s="31">
        <f t="shared" ref="BO26:BO46" si="109">SUM(BH26:BN26)-BH26</f>
        <v>1194</v>
      </c>
      <c r="BP26" s="33">
        <v>487</v>
      </c>
      <c r="BQ26" s="30">
        <f t="shared" ref="BQ26:BQ46" si="110">BP26*1.2</f>
        <v>584.4</v>
      </c>
      <c r="BR26" s="4"/>
      <c r="BS26" s="4">
        <v>200</v>
      </c>
      <c r="BT26" s="4"/>
      <c r="BU26" s="4">
        <v>60</v>
      </c>
      <c r="BV26" s="4"/>
      <c r="BW26" s="31">
        <f t="shared" ref="BW26:BW46" si="111">SUM(BP26:BV26)-BP26</f>
        <v>844.40000000000009</v>
      </c>
      <c r="BX26" s="119"/>
      <c r="BY26" s="12">
        <f t="shared" ref="BY26:BY46" si="112">(BX26)*1.2</f>
        <v>0</v>
      </c>
      <c r="BZ26" s="58"/>
      <c r="CA26" s="4"/>
      <c r="CB26" s="4"/>
      <c r="CC26" s="4"/>
      <c r="CD26" s="32"/>
      <c r="CE26" s="31">
        <f t="shared" ref="CE26:CE46" si="113">SUM(BX26:CD26)-BX26</f>
        <v>0</v>
      </c>
      <c r="CF26" s="33">
        <v>483</v>
      </c>
      <c r="CG26" s="30">
        <f t="shared" ref="CG26:CG46" si="114">CF26*1.2</f>
        <v>579.6</v>
      </c>
      <c r="CH26" s="4"/>
      <c r="CI26" s="4"/>
      <c r="CJ26" s="4">
        <v>80</v>
      </c>
      <c r="CK26" s="4">
        <v>80</v>
      </c>
      <c r="CL26" s="4"/>
      <c r="CM26" s="31">
        <f t="shared" ref="CM26:CM46" si="115">SUM(CF26:CL26)-CF26</f>
        <v>739.59999999999991</v>
      </c>
      <c r="CN26" s="62">
        <f t="shared" ref="CN26:CN46" si="116">AVERAGE(DC26:DG26)</f>
        <v>1193.4000000000001</v>
      </c>
      <c r="CO26" s="78">
        <v>1</v>
      </c>
      <c r="CP26" s="2"/>
      <c r="CQ26" s="34">
        <f>K26</f>
        <v>1101.5999999999999</v>
      </c>
      <c r="CR26" s="34">
        <f>S26</f>
        <v>1220.4000000000001</v>
      </c>
      <c r="CS26" s="34">
        <f t="shared" ref="CS26:CS46" si="117">AA26</f>
        <v>0</v>
      </c>
      <c r="CT26" s="34">
        <f t="shared" ref="CT26:CT46" si="118">AI26</f>
        <v>0</v>
      </c>
      <c r="CU26" s="34">
        <f t="shared" ref="CU26:CU46" si="119">AQ26</f>
        <v>1009</v>
      </c>
      <c r="CV26" s="34">
        <f t="shared" ref="CV26:CV46" si="120">AY26</f>
        <v>1381</v>
      </c>
      <c r="CW26" s="34">
        <f t="shared" ref="CW26:CW46" si="121">BG26</f>
        <v>1070</v>
      </c>
      <c r="CX26" s="34">
        <f t="shared" ref="CX26:CX46" si="122">BO26</f>
        <v>1194</v>
      </c>
      <c r="CY26" s="34">
        <f t="shared" ref="CY26:CY46" si="123">BW26</f>
        <v>844.40000000000009</v>
      </c>
      <c r="CZ26" s="34">
        <f t="shared" ref="CZ26:CZ46" si="124">CE26</f>
        <v>0</v>
      </c>
      <c r="DA26" s="34">
        <f t="shared" ref="DA26:DA46" si="125">CM26</f>
        <v>739.59999999999991</v>
      </c>
      <c r="DB26" s="19"/>
      <c r="DC26" s="34">
        <f t="shared" si="34"/>
        <v>1381</v>
      </c>
      <c r="DD26" s="34">
        <f t="shared" si="35"/>
        <v>1220.4000000000001</v>
      </c>
      <c r="DE26" s="34">
        <f t="shared" si="36"/>
        <v>1194</v>
      </c>
      <c r="DF26" s="34">
        <f t="shared" si="37"/>
        <v>1101.5999999999999</v>
      </c>
      <c r="DG26" s="34">
        <f t="shared" si="38"/>
        <v>1070</v>
      </c>
    </row>
    <row r="27" spans="1:123" x14ac:dyDescent="0.2">
      <c r="A27" s="20" t="s">
        <v>72</v>
      </c>
      <c r="B27" s="109">
        <v>1996</v>
      </c>
      <c r="C27" s="23" t="s">
        <v>95</v>
      </c>
      <c r="D27" s="10">
        <v>494</v>
      </c>
      <c r="E27" s="7">
        <f t="shared" si="94"/>
        <v>592.79999999999995</v>
      </c>
      <c r="F27" s="3"/>
      <c r="G27" s="3"/>
      <c r="H27" s="3">
        <v>100</v>
      </c>
      <c r="I27" s="3">
        <v>80</v>
      </c>
      <c r="J27" s="3"/>
      <c r="K27" s="11">
        <f t="shared" si="95"/>
        <v>772.8</v>
      </c>
      <c r="L27" s="10">
        <v>502</v>
      </c>
      <c r="M27" s="7">
        <f t="shared" si="96"/>
        <v>602.4</v>
      </c>
      <c r="N27" s="3"/>
      <c r="O27" s="3"/>
      <c r="P27" s="3">
        <v>200</v>
      </c>
      <c r="Q27" s="3">
        <v>130</v>
      </c>
      <c r="R27" s="3"/>
      <c r="S27" s="11">
        <f t="shared" si="97"/>
        <v>932.40000000000009</v>
      </c>
      <c r="T27" s="10"/>
      <c r="U27" s="7">
        <f t="shared" si="98"/>
        <v>0</v>
      </c>
      <c r="V27" s="3"/>
      <c r="W27" s="3"/>
      <c r="X27" s="3"/>
      <c r="Y27" s="3"/>
      <c r="Z27" s="3"/>
      <c r="AA27" s="11">
        <f t="shared" si="99"/>
        <v>0</v>
      </c>
      <c r="AB27" s="10"/>
      <c r="AC27" s="7">
        <f t="shared" si="100"/>
        <v>0</v>
      </c>
      <c r="AD27" s="3"/>
      <c r="AE27" s="3"/>
      <c r="AF27" s="3"/>
      <c r="AG27" s="3"/>
      <c r="AH27" s="3"/>
      <c r="AI27" s="11">
        <f t="shared" si="101"/>
        <v>0</v>
      </c>
      <c r="AJ27" s="10">
        <v>606</v>
      </c>
      <c r="AK27" s="7">
        <f t="shared" si="102"/>
        <v>606</v>
      </c>
      <c r="AL27" s="3"/>
      <c r="AM27" s="3"/>
      <c r="AN27" s="3">
        <v>200</v>
      </c>
      <c r="AO27" s="3">
        <v>110</v>
      </c>
      <c r="AP27" s="3">
        <v>200</v>
      </c>
      <c r="AQ27" s="11">
        <f t="shared" si="103"/>
        <v>1116</v>
      </c>
      <c r="AR27" s="10">
        <v>581</v>
      </c>
      <c r="AS27" s="30">
        <f t="shared" si="104"/>
        <v>581</v>
      </c>
      <c r="AT27" s="57"/>
      <c r="AU27" s="3"/>
      <c r="AV27" s="3">
        <v>800</v>
      </c>
      <c r="AW27" s="3">
        <v>100</v>
      </c>
      <c r="AX27" s="3"/>
      <c r="AY27" s="11">
        <f t="shared" si="105"/>
        <v>1481</v>
      </c>
      <c r="AZ27" s="10"/>
      <c r="BA27" s="30">
        <f t="shared" si="106"/>
        <v>0</v>
      </c>
      <c r="BB27" s="57"/>
      <c r="BC27" s="3"/>
      <c r="BD27" s="3"/>
      <c r="BE27" s="3"/>
      <c r="BF27" s="3"/>
      <c r="BG27" s="11">
        <f t="shared" si="107"/>
        <v>0</v>
      </c>
      <c r="BH27" s="10">
        <v>622</v>
      </c>
      <c r="BI27" s="30">
        <f t="shared" si="108"/>
        <v>622</v>
      </c>
      <c r="BJ27" s="3"/>
      <c r="BK27" s="3">
        <v>200</v>
      </c>
      <c r="BL27" s="3"/>
      <c r="BM27" s="3">
        <v>90</v>
      </c>
      <c r="BN27" s="3">
        <v>200</v>
      </c>
      <c r="BO27" s="11">
        <f t="shared" si="109"/>
        <v>1112</v>
      </c>
      <c r="BP27" s="10"/>
      <c r="BQ27" s="7">
        <f t="shared" si="110"/>
        <v>0</v>
      </c>
      <c r="BR27" s="3"/>
      <c r="BS27" s="3"/>
      <c r="BT27" s="3"/>
      <c r="BU27" s="3"/>
      <c r="BV27" s="3"/>
      <c r="BW27" s="11">
        <f t="shared" si="111"/>
        <v>0</v>
      </c>
      <c r="BX27" s="2"/>
      <c r="BY27" s="7">
        <f t="shared" si="112"/>
        <v>0</v>
      </c>
      <c r="BZ27" s="57"/>
      <c r="CA27" s="3"/>
      <c r="CB27" s="3"/>
      <c r="CC27" s="3"/>
      <c r="CD27" s="5"/>
      <c r="CE27" s="11">
        <f t="shared" si="113"/>
        <v>0</v>
      </c>
      <c r="CF27" s="10"/>
      <c r="CG27" s="7">
        <f t="shared" si="114"/>
        <v>0</v>
      </c>
      <c r="CH27" s="3"/>
      <c r="CI27" s="3"/>
      <c r="CJ27" s="3"/>
      <c r="CK27" s="3"/>
      <c r="CL27" s="3"/>
      <c r="CM27" s="11">
        <f t="shared" si="115"/>
        <v>0</v>
      </c>
      <c r="CN27" s="62">
        <f t="shared" si="116"/>
        <v>1082.8399999999999</v>
      </c>
      <c r="CO27" s="79">
        <v>2</v>
      </c>
      <c r="CP27" s="2"/>
      <c r="CQ27" s="34">
        <f t="shared" ref="CQ27:CQ46" si="126">K27</f>
        <v>772.8</v>
      </c>
      <c r="CR27" s="34">
        <f t="shared" ref="CR27:CR46" si="127">S27</f>
        <v>932.40000000000009</v>
      </c>
      <c r="CS27" s="34">
        <f t="shared" si="117"/>
        <v>0</v>
      </c>
      <c r="CT27" s="34">
        <f t="shared" si="118"/>
        <v>0</v>
      </c>
      <c r="CU27" s="34">
        <f t="shared" si="119"/>
        <v>1116</v>
      </c>
      <c r="CV27" s="34">
        <f t="shared" si="120"/>
        <v>1481</v>
      </c>
      <c r="CW27" s="34">
        <f t="shared" si="121"/>
        <v>0</v>
      </c>
      <c r="CX27" s="34">
        <f t="shared" si="122"/>
        <v>1112</v>
      </c>
      <c r="CY27" s="34">
        <f t="shared" si="123"/>
        <v>0</v>
      </c>
      <c r="CZ27" s="34">
        <f t="shared" si="124"/>
        <v>0</v>
      </c>
      <c r="DA27" s="34">
        <f t="shared" si="125"/>
        <v>0</v>
      </c>
      <c r="DB27" s="19"/>
      <c r="DC27" s="34">
        <f t="shared" si="34"/>
        <v>1481</v>
      </c>
      <c r="DD27" s="34">
        <f t="shared" si="35"/>
        <v>1116</v>
      </c>
      <c r="DE27" s="34">
        <f t="shared" si="36"/>
        <v>1112</v>
      </c>
      <c r="DF27" s="34">
        <f t="shared" si="37"/>
        <v>932.40000000000009</v>
      </c>
      <c r="DG27" s="34">
        <f t="shared" si="38"/>
        <v>772.8</v>
      </c>
    </row>
    <row r="28" spans="1:123" x14ac:dyDescent="0.2">
      <c r="A28" s="20" t="s">
        <v>64</v>
      </c>
      <c r="B28" s="109">
        <v>1971</v>
      </c>
      <c r="C28" s="23" t="s">
        <v>33</v>
      </c>
      <c r="D28" s="10"/>
      <c r="E28" s="7">
        <f t="shared" si="94"/>
        <v>0</v>
      </c>
      <c r="F28" s="3"/>
      <c r="G28" s="3"/>
      <c r="H28" s="4"/>
      <c r="I28" s="3"/>
      <c r="J28" s="3"/>
      <c r="K28" s="11">
        <f t="shared" si="95"/>
        <v>0</v>
      </c>
      <c r="L28" s="10">
        <v>455</v>
      </c>
      <c r="M28" s="7">
        <f t="shared" si="96"/>
        <v>546</v>
      </c>
      <c r="N28" s="3"/>
      <c r="O28" s="3"/>
      <c r="P28" s="4">
        <v>50</v>
      </c>
      <c r="Q28" s="3">
        <v>130</v>
      </c>
      <c r="R28" s="3"/>
      <c r="S28" s="11">
        <f t="shared" si="97"/>
        <v>726</v>
      </c>
      <c r="T28" s="10"/>
      <c r="U28" s="7">
        <f t="shared" si="98"/>
        <v>0</v>
      </c>
      <c r="V28" s="3"/>
      <c r="W28" s="3"/>
      <c r="X28" s="4"/>
      <c r="Y28" s="3"/>
      <c r="Z28" s="3"/>
      <c r="AA28" s="11">
        <f t="shared" si="99"/>
        <v>0</v>
      </c>
      <c r="AB28" s="10"/>
      <c r="AC28" s="7">
        <f t="shared" si="100"/>
        <v>0</v>
      </c>
      <c r="AD28" s="3"/>
      <c r="AE28" s="3"/>
      <c r="AF28" s="4"/>
      <c r="AG28" s="3"/>
      <c r="AH28" s="3"/>
      <c r="AI28" s="11">
        <f t="shared" si="101"/>
        <v>0</v>
      </c>
      <c r="AJ28" s="10"/>
      <c r="AK28" s="7">
        <f t="shared" si="102"/>
        <v>0</v>
      </c>
      <c r="AL28" s="3"/>
      <c r="AM28" s="3"/>
      <c r="AN28" s="4"/>
      <c r="AO28" s="3"/>
      <c r="AP28" s="3"/>
      <c r="AQ28" s="11">
        <f t="shared" si="103"/>
        <v>0</v>
      </c>
      <c r="AR28" s="10">
        <v>523</v>
      </c>
      <c r="AS28" s="30">
        <f t="shared" si="104"/>
        <v>523</v>
      </c>
      <c r="AT28" s="57"/>
      <c r="AU28" s="3"/>
      <c r="AV28" s="4">
        <v>500</v>
      </c>
      <c r="AW28" s="3">
        <v>100</v>
      </c>
      <c r="AX28" s="3"/>
      <c r="AY28" s="11">
        <f t="shared" si="105"/>
        <v>1123</v>
      </c>
      <c r="AZ28" s="10">
        <v>532</v>
      </c>
      <c r="BA28" s="30">
        <f t="shared" si="106"/>
        <v>532</v>
      </c>
      <c r="BB28" s="57"/>
      <c r="BC28" s="3"/>
      <c r="BD28" s="4">
        <v>300</v>
      </c>
      <c r="BE28" s="3">
        <v>70</v>
      </c>
      <c r="BF28" s="3"/>
      <c r="BG28" s="11">
        <f t="shared" si="107"/>
        <v>902</v>
      </c>
      <c r="BH28" s="10"/>
      <c r="BI28" s="30">
        <f t="shared" si="108"/>
        <v>0</v>
      </c>
      <c r="BJ28" s="3"/>
      <c r="BK28" s="3"/>
      <c r="BL28" s="4"/>
      <c r="BM28" s="3"/>
      <c r="BN28" s="3"/>
      <c r="BO28" s="11">
        <f t="shared" si="109"/>
        <v>0</v>
      </c>
      <c r="BP28" s="10">
        <v>476</v>
      </c>
      <c r="BQ28" s="7">
        <f t="shared" si="110"/>
        <v>571.19999999999993</v>
      </c>
      <c r="BR28" s="3"/>
      <c r="BS28" s="3">
        <v>300</v>
      </c>
      <c r="BT28" s="4"/>
      <c r="BU28" s="3">
        <v>60</v>
      </c>
      <c r="BV28" s="3"/>
      <c r="BW28" s="11">
        <f t="shared" si="111"/>
        <v>931.19999999999982</v>
      </c>
      <c r="BX28" s="2">
        <v>481</v>
      </c>
      <c r="BY28" s="7">
        <f t="shared" si="112"/>
        <v>577.19999999999993</v>
      </c>
      <c r="BZ28" s="57"/>
      <c r="CA28" s="3">
        <v>80</v>
      </c>
      <c r="CB28" s="4"/>
      <c r="CC28" s="3">
        <v>110</v>
      </c>
      <c r="CD28" s="5"/>
      <c r="CE28" s="11">
        <f t="shared" si="113"/>
        <v>767.19999999999982</v>
      </c>
      <c r="CF28" s="10">
        <v>471</v>
      </c>
      <c r="CG28" s="7">
        <f t="shared" si="114"/>
        <v>565.19999999999993</v>
      </c>
      <c r="CH28" s="3"/>
      <c r="CI28" s="3"/>
      <c r="CJ28" s="4">
        <v>40</v>
      </c>
      <c r="CK28" s="3">
        <v>80</v>
      </c>
      <c r="CL28" s="3"/>
      <c r="CM28" s="11">
        <f t="shared" si="115"/>
        <v>685.19999999999982</v>
      </c>
      <c r="CN28" s="62">
        <f t="shared" si="116"/>
        <v>889.87999999999988</v>
      </c>
      <c r="CO28" s="79">
        <v>3</v>
      </c>
      <c r="CP28" s="2"/>
      <c r="CQ28" s="34">
        <f t="shared" si="126"/>
        <v>0</v>
      </c>
      <c r="CR28" s="34">
        <f t="shared" si="127"/>
        <v>726</v>
      </c>
      <c r="CS28" s="34">
        <f t="shared" si="117"/>
        <v>0</v>
      </c>
      <c r="CT28" s="34">
        <f t="shared" si="118"/>
        <v>0</v>
      </c>
      <c r="CU28" s="34">
        <f t="shared" si="119"/>
        <v>0</v>
      </c>
      <c r="CV28" s="34">
        <f t="shared" si="120"/>
        <v>1123</v>
      </c>
      <c r="CW28" s="34">
        <f t="shared" si="121"/>
        <v>902</v>
      </c>
      <c r="CX28" s="34">
        <f t="shared" si="122"/>
        <v>0</v>
      </c>
      <c r="CY28" s="34">
        <f t="shared" si="123"/>
        <v>931.19999999999982</v>
      </c>
      <c r="CZ28" s="34">
        <f t="shared" si="124"/>
        <v>767.19999999999982</v>
      </c>
      <c r="DA28" s="34">
        <f t="shared" si="125"/>
        <v>685.19999999999982</v>
      </c>
      <c r="DB28" s="19"/>
      <c r="DC28" s="34">
        <f t="shared" si="34"/>
        <v>1123</v>
      </c>
      <c r="DD28" s="34">
        <f t="shared" si="35"/>
        <v>931.19999999999982</v>
      </c>
      <c r="DE28" s="34">
        <f t="shared" si="36"/>
        <v>902</v>
      </c>
      <c r="DF28" s="34">
        <f t="shared" si="37"/>
        <v>767.19999999999982</v>
      </c>
      <c r="DG28" s="34">
        <f t="shared" si="38"/>
        <v>726</v>
      </c>
    </row>
    <row r="29" spans="1:123" x14ac:dyDescent="0.2">
      <c r="A29" s="20" t="s">
        <v>68</v>
      </c>
      <c r="B29" s="109">
        <v>1979</v>
      </c>
      <c r="C29" s="22" t="s">
        <v>33</v>
      </c>
      <c r="D29" s="10">
        <v>497</v>
      </c>
      <c r="E29" s="7">
        <f t="shared" si="94"/>
        <v>596.4</v>
      </c>
      <c r="F29" s="3"/>
      <c r="G29" s="3"/>
      <c r="H29" s="3">
        <v>300</v>
      </c>
      <c r="I29" s="3">
        <v>80</v>
      </c>
      <c r="J29" s="3"/>
      <c r="K29" s="11">
        <f t="shared" si="95"/>
        <v>976.40000000000009</v>
      </c>
      <c r="L29" s="10">
        <v>499</v>
      </c>
      <c r="M29" s="7">
        <f t="shared" si="96"/>
        <v>598.79999999999995</v>
      </c>
      <c r="N29" s="3"/>
      <c r="O29" s="3"/>
      <c r="P29" s="3">
        <v>300</v>
      </c>
      <c r="Q29" s="3">
        <v>130</v>
      </c>
      <c r="R29" s="3"/>
      <c r="S29" s="11">
        <f t="shared" si="97"/>
        <v>1028.8</v>
      </c>
      <c r="T29" s="10"/>
      <c r="U29" s="7">
        <f t="shared" si="98"/>
        <v>0</v>
      </c>
      <c r="V29" s="3"/>
      <c r="W29" s="3"/>
      <c r="X29" s="3"/>
      <c r="Y29" s="3"/>
      <c r="Z29" s="3"/>
      <c r="AA29" s="11">
        <f t="shared" si="99"/>
        <v>0</v>
      </c>
      <c r="AB29" s="10"/>
      <c r="AC29" s="7">
        <f t="shared" si="100"/>
        <v>0</v>
      </c>
      <c r="AD29" s="3"/>
      <c r="AE29" s="3"/>
      <c r="AF29" s="3"/>
      <c r="AG29" s="3"/>
      <c r="AH29" s="3"/>
      <c r="AI29" s="11">
        <f t="shared" si="101"/>
        <v>0</v>
      </c>
      <c r="AJ29" s="10">
        <v>596</v>
      </c>
      <c r="AK29" s="7">
        <f t="shared" si="102"/>
        <v>596</v>
      </c>
      <c r="AL29" s="3"/>
      <c r="AM29" s="3"/>
      <c r="AN29" s="3">
        <v>80</v>
      </c>
      <c r="AO29" s="3">
        <v>110</v>
      </c>
      <c r="AP29" s="3"/>
      <c r="AQ29" s="11">
        <f t="shared" si="103"/>
        <v>786</v>
      </c>
      <c r="AR29" s="10"/>
      <c r="AS29" s="30">
        <f t="shared" si="104"/>
        <v>0</v>
      </c>
      <c r="AT29" s="57"/>
      <c r="AU29" s="3"/>
      <c r="AV29" s="3"/>
      <c r="AW29" s="3"/>
      <c r="AX29" s="3"/>
      <c r="AY29" s="11">
        <f t="shared" si="105"/>
        <v>0</v>
      </c>
      <c r="AZ29" s="10"/>
      <c r="BA29" s="30">
        <f t="shared" si="106"/>
        <v>0</v>
      </c>
      <c r="BB29" s="57"/>
      <c r="BC29" s="3"/>
      <c r="BD29" s="3"/>
      <c r="BE29" s="3"/>
      <c r="BF29" s="3"/>
      <c r="BG29" s="11">
        <f t="shared" si="107"/>
        <v>0</v>
      </c>
      <c r="BH29" s="10">
        <v>589</v>
      </c>
      <c r="BI29" s="30">
        <f t="shared" si="108"/>
        <v>589</v>
      </c>
      <c r="BJ29" s="3"/>
      <c r="BK29" s="3">
        <v>20</v>
      </c>
      <c r="BL29" s="3"/>
      <c r="BM29" s="3">
        <v>90</v>
      </c>
      <c r="BN29" s="3"/>
      <c r="BO29" s="11">
        <f t="shared" si="109"/>
        <v>699</v>
      </c>
      <c r="BP29" s="10">
        <v>487</v>
      </c>
      <c r="BQ29" s="7">
        <f t="shared" si="110"/>
        <v>584.4</v>
      </c>
      <c r="BR29" s="3"/>
      <c r="BS29" s="3">
        <v>100</v>
      </c>
      <c r="BT29" s="3"/>
      <c r="BU29" s="3">
        <v>60</v>
      </c>
      <c r="BV29" s="3"/>
      <c r="BW29" s="11">
        <f t="shared" si="111"/>
        <v>744.40000000000009</v>
      </c>
      <c r="BX29" s="2"/>
      <c r="BY29" s="7">
        <f t="shared" si="112"/>
        <v>0</v>
      </c>
      <c r="BZ29" s="57"/>
      <c r="CA29" s="3"/>
      <c r="CB29" s="3"/>
      <c r="CC29" s="3"/>
      <c r="CD29" s="5"/>
      <c r="CE29" s="11">
        <f t="shared" si="113"/>
        <v>0</v>
      </c>
      <c r="CF29" s="10">
        <v>491</v>
      </c>
      <c r="CG29" s="7">
        <f t="shared" si="114"/>
        <v>589.19999999999993</v>
      </c>
      <c r="CH29" s="3"/>
      <c r="CI29" s="3"/>
      <c r="CJ29" s="3">
        <v>200</v>
      </c>
      <c r="CK29" s="3">
        <v>80</v>
      </c>
      <c r="CL29" s="3"/>
      <c r="CM29" s="11">
        <f t="shared" si="115"/>
        <v>869.19999999999982</v>
      </c>
      <c r="CN29" s="62">
        <f t="shared" si="116"/>
        <v>880.95999999999981</v>
      </c>
      <c r="CO29" s="79">
        <v>4</v>
      </c>
      <c r="CP29" s="2"/>
      <c r="CQ29" s="34">
        <f t="shared" si="126"/>
        <v>976.40000000000009</v>
      </c>
      <c r="CR29" s="34">
        <f t="shared" si="127"/>
        <v>1028.8</v>
      </c>
      <c r="CS29" s="34">
        <f t="shared" si="117"/>
        <v>0</v>
      </c>
      <c r="CT29" s="34">
        <f t="shared" si="118"/>
        <v>0</v>
      </c>
      <c r="CU29" s="34">
        <f t="shared" si="119"/>
        <v>786</v>
      </c>
      <c r="CV29" s="34">
        <f t="shared" si="120"/>
        <v>0</v>
      </c>
      <c r="CW29" s="34">
        <f t="shared" si="121"/>
        <v>0</v>
      </c>
      <c r="CX29" s="34">
        <f t="shared" si="122"/>
        <v>699</v>
      </c>
      <c r="CY29" s="34">
        <f t="shared" si="123"/>
        <v>744.40000000000009</v>
      </c>
      <c r="CZ29" s="34">
        <f t="shared" si="124"/>
        <v>0</v>
      </c>
      <c r="DA29" s="34">
        <f t="shared" si="125"/>
        <v>869.19999999999982</v>
      </c>
      <c r="DB29" s="42"/>
      <c r="DC29" s="34">
        <f t="shared" si="34"/>
        <v>1028.8</v>
      </c>
      <c r="DD29" s="34">
        <f t="shared" si="35"/>
        <v>976.40000000000009</v>
      </c>
      <c r="DE29" s="34">
        <f t="shared" si="36"/>
        <v>869.19999999999982</v>
      </c>
      <c r="DF29" s="34">
        <f t="shared" si="37"/>
        <v>786</v>
      </c>
      <c r="DG29" s="34">
        <f t="shared" si="38"/>
        <v>744.40000000000009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x14ac:dyDescent="0.2">
      <c r="A30" s="20" t="s">
        <v>89</v>
      </c>
      <c r="B30" s="109">
        <v>1961</v>
      </c>
      <c r="C30" s="22" t="s">
        <v>61</v>
      </c>
      <c r="D30" s="10">
        <v>484</v>
      </c>
      <c r="E30" s="7">
        <f t="shared" si="94"/>
        <v>580.79999999999995</v>
      </c>
      <c r="F30" s="3"/>
      <c r="G30" s="3"/>
      <c r="H30" s="3">
        <v>40</v>
      </c>
      <c r="I30" s="3">
        <v>80</v>
      </c>
      <c r="J30" s="3"/>
      <c r="K30" s="11">
        <f t="shared" si="95"/>
        <v>700.8</v>
      </c>
      <c r="L30" s="10">
        <v>493</v>
      </c>
      <c r="M30" s="7">
        <f t="shared" si="96"/>
        <v>591.6</v>
      </c>
      <c r="N30" s="3"/>
      <c r="O30" s="3"/>
      <c r="P30" s="3">
        <v>60</v>
      </c>
      <c r="Q30" s="3">
        <v>130</v>
      </c>
      <c r="R30" s="3"/>
      <c r="S30" s="11">
        <f t="shared" si="97"/>
        <v>781.59999999999991</v>
      </c>
      <c r="T30" s="10"/>
      <c r="U30" s="7">
        <f t="shared" si="98"/>
        <v>0</v>
      </c>
      <c r="V30" s="3"/>
      <c r="W30" s="3"/>
      <c r="X30" s="3"/>
      <c r="Y30" s="3"/>
      <c r="Z30" s="3"/>
      <c r="AA30" s="11">
        <f t="shared" si="99"/>
        <v>0</v>
      </c>
      <c r="AB30" s="10"/>
      <c r="AC30" s="7">
        <f t="shared" si="100"/>
        <v>0</v>
      </c>
      <c r="AD30" s="3"/>
      <c r="AE30" s="3"/>
      <c r="AF30" s="3"/>
      <c r="AG30" s="3"/>
      <c r="AH30" s="3"/>
      <c r="AI30" s="11">
        <f t="shared" si="101"/>
        <v>0</v>
      </c>
      <c r="AJ30" s="10">
        <v>545</v>
      </c>
      <c r="AK30" s="7">
        <f t="shared" si="102"/>
        <v>545</v>
      </c>
      <c r="AL30" s="3"/>
      <c r="AM30" s="3"/>
      <c r="AN30" s="3">
        <v>100</v>
      </c>
      <c r="AO30" s="3">
        <v>110</v>
      </c>
      <c r="AP30" s="3"/>
      <c r="AQ30" s="11">
        <f t="shared" si="103"/>
        <v>755</v>
      </c>
      <c r="AR30" s="10">
        <v>553</v>
      </c>
      <c r="AS30" s="30">
        <f t="shared" si="104"/>
        <v>553</v>
      </c>
      <c r="AT30" s="57"/>
      <c r="AU30" s="3"/>
      <c r="AV30" s="3">
        <v>100</v>
      </c>
      <c r="AW30" s="3">
        <v>100</v>
      </c>
      <c r="AX30" s="3"/>
      <c r="AY30" s="11">
        <f t="shared" si="105"/>
        <v>753</v>
      </c>
      <c r="AZ30" s="10"/>
      <c r="BA30" s="30">
        <f t="shared" si="106"/>
        <v>0</v>
      </c>
      <c r="BB30" s="57"/>
      <c r="BC30" s="3"/>
      <c r="BD30" s="3"/>
      <c r="BE30" s="3"/>
      <c r="BF30" s="3"/>
      <c r="BG30" s="11">
        <f t="shared" si="107"/>
        <v>0</v>
      </c>
      <c r="BH30" s="10">
        <v>569</v>
      </c>
      <c r="BI30" s="30">
        <f t="shared" si="108"/>
        <v>569</v>
      </c>
      <c r="BJ30" s="3"/>
      <c r="BK30" s="3">
        <v>80</v>
      </c>
      <c r="BL30" s="3"/>
      <c r="BM30" s="3">
        <v>90</v>
      </c>
      <c r="BN30" s="3"/>
      <c r="BO30" s="11">
        <f t="shared" si="109"/>
        <v>739</v>
      </c>
      <c r="BP30" s="10"/>
      <c r="BQ30" s="7">
        <f t="shared" si="110"/>
        <v>0</v>
      </c>
      <c r="BR30" s="3"/>
      <c r="BS30" s="3"/>
      <c r="BT30" s="3"/>
      <c r="BU30" s="3"/>
      <c r="BV30" s="3"/>
      <c r="BW30" s="11">
        <f t="shared" si="111"/>
        <v>0</v>
      </c>
      <c r="BX30" s="2">
        <v>451</v>
      </c>
      <c r="BY30" s="7">
        <f t="shared" si="112"/>
        <v>541.19999999999993</v>
      </c>
      <c r="BZ30" s="57"/>
      <c r="CA30" s="3">
        <v>30</v>
      </c>
      <c r="CB30" s="3"/>
      <c r="CC30" s="3">
        <v>110</v>
      </c>
      <c r="CD30" s="5"/>
      <c r="CE30" s="11">
        <f t="shared" si="113"/>
        <v>681.19999999999982</v>
      </c>
      <c r="CF30" s="10">
        <v>464</v>
      </c>
      <c r="CG30" s="7">
        <f t="shared" si="114"/>
        <v>556.79999999999995</v>
      </c>
      <c r="CH30" s="3"/>
      <c r="CI30" s="3"/>
      <c r="CJ30" s="3">
        <v>100</v>
      </c>
      <c r="CK30" s="3">
        <v>80</v>
      </c>
      <c r="CL30" s="3"/>
      <c r="CM30" s="11">
        <f t="shared" si="115"/>
        <v>736.8</v>
      </c>
      <c r="CN30" s="62">
        <f t="shared" si="116"/>
        <v>753.07999999999993</v>
      </c>
      <c r="CO30" s="79">
        <v>5</v>
      </c>
      <c r="CP30" s="2"/>
      <c r="CQ30" s="34">
        <f t="shared" si="126"/>
        <v>700.8</v>
      </c>
      <c r="CR30" s="34">
        <f t="shared" si="127"/>
        <v>781.59999999999991</v>
      </c>
      <c r="CS30" s="34">
        <f t="shared" si="117"/>
        <v>0</v>
      </c>
      <c r="CT30" s="34">
        <f t="shared" si="118"/>
        <v>0</v>
      </c>
      <c r="CU30" s="34">
        <f t="shared" si="119"/>
        <v>755</v>
      </c>
      <c r="CV30" s="34">
        <f t="shared" si="120"/>
        <v>753</v>
      </c>
      <c r="CW30" s="34">
        <f t="shared" si="121"/>
        <v>0</v>
      </c>
      <c r="CX30" s="34">
        <f t="shared" si="122"/>
        <v>739</v>
      </c>
      <c r="CY30" s="34">
        <f t="shared" si="123"/>
        <v>0</v>
      </c>
      <c r="CZ30" s="34">
        <f t="shared" si="124"/>
        <v>681.19999999999982</v>
      </c>
      <c r="DA30" s="34">
        <f t="shared" si="125"/>
        <v>736.8</v>
      </c>
      <c r="DB30" s="19"/>
      <c r="DC30" s="34">
        <f t="shared" si="34"/>
        <v>781.59999999999991</v>
      </c>
      <c r="DD30" s="34">
        <f t="shared" si="35"/>
        <v>755</v>
      </c>
      <c r="DE30" s="34">
        <f t="shared" si="36"/>
        <v>753</v>
      </c>
      <c r="DF30" s="34">
        <f t="shared" si="37"/>
        <v>739</v>
      </c>
      <c r="DG30" s="34">
        <f t="shared" si="38"/>
        <v>736.8</v>
      </c>
    </row>
    <row r="31" spans="1:123" x14ac:dyDescent="0.2">
      <c r="A31" s="20" t="s">
        <v>143</v>
      </c>
      <c r="B31" s="109">
        <v>1974</v>
      </c>
      <c r="C31" s="22" t="s">
        <v>33</v>
      </c>
      <c r="D31" s="10">
        <v>402</v>
      </c>
      <c r="E31" s="7">
        <f t="shared" si="94"/>
        <v>482.4</v>
      </c>
      <c r="F31" s="3"/>
      <c r="G31" s="3"/>
      <c r="H31" s="3">
        <v>30</v>
      </c>
      <c r="I31" s="3">
        <v>80</v>
      </c>
      <c r="J31" s="3"/>
      <c r="K31" s="11">
        <f t="shared" si="95"/>
        <v>592.4</v>
      </c>
      <c r="L31" s="10">
        <v>419</v>
      </c>
      <c r="M31" s="7">
        <f t="shared" si="96"/>
        <v>502.79999999999995</v>
      </c>
      <c r="N31" s="3"/>
      <c r="O31" s="3"/>
      <c r="P31" s="3">
        <v>30</v>
      </c>
      <c r="Q31" s="3">
        <v>130</v>
      </c>
      <c r="R31" s="3"/>
      <c r="S31" s="11">
        <f t="shared" si="97"/>
        <v>662.8</v>
      </c>
      <c r="T31" s="10">
        <v>432</v>
      </c>
      <c r="U31" s="7">
        <f t="shared" si="98"/>
        <v>432</v>
      </c>
      <c r="V31" s="3"/>
      <c r="W31" s="3"/>
      <c r="X31" s="3">
        <v>100</v>
      </c>
      <c r="Y31" s="3">
        <v>30</v>
      </c>
      <c r="Z31" s="3"/>
      <c r="AA31" s="11">
        <f t="shared" si="99"/>
        <v>562</v>
      </c>
      <c r="AB31" s="10"/>
      <c r="AC31" s="7">
        <f t="shared" si="100"/>
        <v>0</v>
      </c>
      <c r="AD31" s="3"/>
      <c r="AE31" s="3"/>
      <c r="AF31" s="3"/>
      <c r="AG31" s="3"/>
      <c r="AH31" s="3"/>
      <c r="AI31" s="11">
        <f t="shared" si="101"/>
        <v>0</v>
      </c>
      <c r="AJ31" s="10">
        <v>466</v>
      </c>
      <c r="AK31" s="7">
        <f t="shared" si="102"/>
        <v>466</v>
      </c>
      <c r="AL31" s="3"/>
      <c r="AM31" s="3"/>
      <c r="AN31" s="3">
        <v>10</v>
      </c>
      <c r="AO31" s="3">
        <v>110</v>
      </c>
      <c r="AP31" s="3"/>
      <c r="AQ31" s="11">
        <f t="shared" si="103"/>
        <v>586</v>
      </c>
      <c r="AR31" s="10"/>
      <c r="AS31" s="30">
        <f t="shared" si="104"/>
        <v>0</v>
      </c>
      <c r="AT31" s="57"/>
      <c r="AU31" s="3"/>
      <c r="AV31" s="3"/>
      <c r="AW31" s="3"/>
      <c r="AX31" s="3"/>
      <c r="AY31" s="11">
        <f t="shared" si="105"/>
        <v>0</v>
      </c>
      <c r="AZ31" s="10"/>
      <c r="BA31" s="30">
        <f t="shared" si="106"/>
        <v>0</v>
      </c>
      <c r="BB31" s="57"/>
      <c r="BC31" s="3"/>
      <c r="BD31" s="3"/>
      <c r="BE31" s="3"/>
      <c r="BF31" s="3"/>
      <c r="BG31" s="11">
        <f t="shared" si="107"/>
        <v>0</v>
      </c>
      <c r="BH31" s="10">
        <v>549</v>
      </c>
      <c r="BI31" s="30">
        <f t="shared" si="108"/>
        <v>549</v>
      </c>
      <c r="BJ31" s="3"/>
      <c r="BK31" s="3">
        <v>10</v>
      </c>
      <c r="BL31" s="3"/>
      <c r="BM31" s="3">
        <v>90</v>
      </c>
      <c r="BN31" s="3"/>
      <c r="BO31" s="11">
        <f t="shared" si="109"/>
        <v>649</v>
      </c>
      <c r="BP31" s="10">
        <v>399</v>
      </c>
      <c r="BQ31" s="7">
        <f t="shared" si="110"/>
        <v>478.79999999999995</v>
      </c>
      <c r="BR31" s="3"/>
      <c r="BS31" s="3">
        <v>80</v>
      </c>
      <c r="BT31" s="3"/>
      <c r="BU31" s="3">
        <v>60</v>
      </c>
      <c r="BV31" s="3"/>
      <c r="BW31" s="11">
        <f t="shared" si="111"/>
        <v>618.79999999999995</v>
      </c>
      <c r="BX31" s="2">
        <v>447</v>
      </c>
      <c r="BY31" s="7">
        <f t="shared" si="112"/>
        <v>536.4</v>
      </c>
      <c r="BZ31" s="57"/>
      <c r="CA31" s="3">
        <v>30</v>
      </c>
      <c r="CB31" s="3"/>
      <c r="CC31" s="3">
        <v>110</v>
      </c>
      <c r="CD31" s="5"/>
      <c r="CE31" s="11">
        <f t="shared" si="113"/>
        <v>676.40000000000009</v>
      </c>
      <c r="CF31" s="10">
        <v>404</v>
      </c>
      <c r="CG31" s="7">
        <f t="shared" si="114"/>
        <v>484.79999999999995</v>
      </c>
      <c r="CH31" s="3"/>
      <c r="CI31" s="3"/>
      <c r="CJ31" s="3">
        <v>30</v>
      </c>
      <c r="CK31" s="3">
        <v>80</v>
      </c>
      <c r="CL31" s="3"/>
      <c r="CM31" s="11">
        <f t="shared" si="115"/>
        <v>594.79999999999995</v>
      </c>
      <c r="CN31" s="62">
        <f t="shared" si="116"/>
        <v>640.36</v>
      </c>
      <c r="CO31" s="79">
        <v>6</v>
      </c>
      <c r="CP31" s="2"/>
      <c r="CQ31" s="34">
        <f t="shared" si="126"/>
        <v>592.4</v>
      </c>
      <c r="CR31" s="34">
        <f t="shared" si="127"/>
        <v>662.8</v>
      </c>
      <c r="CS31" s="34">
        <f t="shared" si="117"/>
        <v>562</v>
      </c>
      <c r="CT31" s="34">
        <f t="shared" si="118"/>
        <v>0</v>
      </c>
      <c r="CU31" s="34">
        <f t="shared" si="119"/>
        <v>586</v>
      </c>
      <c r="CV31" s="34">
        <f t="shared" si="120"/>
        <v>0</v>
      </c>
      <c r="CW31" s="34">
        <f t="shared" si="121"/>
        <v>0</v>
      </c>
      <c r="CX31" s="34">
        <f t="shared" si="122"/>
        <v>649</v>
      </c>
      <c r="CY31" s="34">
        <f t="shared" si="123"/>
        <v>618.79999999999995</v>
      </c>
      <c r="CZ31" s="34">
        <f t="shared" si="124"/>
        <v>676.40000000000009</v>
      </c>
      <c r="DA31" s="34">
        <f t="shared" si="125"/>
        <v>594.79999999999995</v>
      </c>
      <c r="DB31" s="19"/>
      <c r="DC31" s="34">
        <f t="shared" si="34"/>
        <v>676.40000000000009</v>
      </c>
      <c r="DD31" s="34">
        <f t="shared" si="35"/>
        <v>662.8</v>
      </c>
      <c r="DE31" s="34">
        <f t="shared" si="36"/>
        <v>649</v>
      </c>
      <c r="DF31" s="34">
        <f t="shared" si="37"/>
        <v>618.79999999999995</v>
      </c>
      <c r="DG31" s="34">
        <f t="shared" si="38"/>
        <v>594.79999999999995</v>
      </c>
    </row>
    <row r="32" spans="1:123" x14ac:dyDescent="0.2">
      <c r="A32" s="21" t="s">
        <v>78</v>
      </c>
      <c r="B32" s="111">
        <v>1958</v>
      </c>
      <c r="C32" s="23" t="s">
        <v>95</v>
      </c>
      <c r="D32" s="10">
        <v>434</v>
      </c>
      <c r="E32" s="7">
        <f t="shared" si="94"/>
        <v>520.79999999999995</v>
      </c>
      <c r="F32" s="3"/>
      <c r="G32" s="3"/>
      <c r="H32" s="3">
        <v>20</v>
      </c>
      <c r="I32" s="3">
        <v>80</v>
      </c>
      <c r="J32" s="3"/>
      <c r="K32" s="11">
        <f t="shared" si="95"/>
        <v>620.79999999999995</v>
      </c>
      <c r="L32" s="10">
        <v>354</v>
      </c>
      <c r="M32" s="7">
        <f t="shared" si="96"/>
        <v>424.8</v>
      </c>
      <c r="N32" s="3"/>
      <c r="O32" s="3"/>
      <c r="P32" s="3"/>
      <c r="Q32" s="3">
        <v>130</v>
      </c>
      <c r="R32" s="3"/>
      <c r="S32" s="11">
        <f t="shared" si="97"/>
        <v>554.79999999999995</v>
      </c>
      <c r="T32" s="10"/>
      <c r="U32" s="7">
        <f t="shared" si="98"/>
        <v>0</v>
      </c>
      <c r="V32" s="3"/>
      <c r="W32" s="3"/>
      <c r="X32" s="3"/>
      <c r="Y32" s="3"/>
      <c r="Z32" s="3"/>
      <c r="AA32" s="11">
        <f t="shared" si="99"/>
        <v>0</v>
      </c>
      <c r="AB32" s="10"/>
      <c r="AC32" s="7">
        <f t="shared" si="100"/>
        <v>0</v>
      </c>
      <c r="AD32" s="3"/>
      <c r="AE32" s="3"/>
      <c r="AF32" s="3"/>
      <c r="AG32" s="3"/>
      <c r="AH32" s="3"/>
      <c r="AI32" s="11">
        <f t="shared" si="101"/>
        <v>0</v>
      </c>
      <c r="AJ32" s="10">
        <v>477</v>
      </c>
      <c r="AK32" s="7">
        <f t="shared" si="102"/>
        <v>477</v>
      </c>
      <c r="AL32" s="3"/>
      <c r="AM32" s="3"/>
      <c r="AN32" s="3"/>
      <c r="AO32" s="3">
        <v>110</v>
      </c>
      <c r="AP32" s="3"/>
      <c r="AQ32" s="11">
        <f t="shared" si="103"/>
        <v>587</v>
      </c>
      <c r="AR32" s="10">
        <v>454</v>
      </c>
      <c r="AS32" s="30">
        <f t="shared" si="104"/>
        <v>454</v>
      </c>
      <c r="AT32" s="57"/>
      <c r="AU32" s="3"/>
      <c r="AV32" s="3">
        <v>80</v>
      </c>
      <c r="AW32" s="3">
        <v>100</v>
      </c>
      <c r="AX32" s="3"/>
      <c r="AY32" s="11">
        <f t="shared" si="105"/>
        <v>634</v>
      </c>
      <c r="AZ32" s="10"/>
      <c r="BA32" s="30">
        <f t="shared" si="106"/>
        <v>0</v>
      </c>
      <c r="BB32" s="57"/>
      <c r="BC32" s="3"/>
      <c r="BD32" s="3"/>
      <c r="BE32" s="3"/>
      <c r="BF32" s="3"/>
      <c r="BG32" s="11">
        <f t="shared" si="107"/>
        <v>0</v>
      </c>
      <c r="BH32" s="10">
        <v>475</v>
      </c>
      <c r="BI32" s="30">
        <f t="shared" si="108"/>
        <v>475</v>
      </c>
      <c r="BJ32" s="3"/>
      <c r="BK32" s="3">
        <v>30</v>
      </c>
      <c r="BL32" s="3"/>
      <c r="BM32" s="3">
        <v>90</v>
      </c>
      <c r="BN32" s="3"/>
      <c r="BO32" s="11">
        <f t="shared" si="109"/>
        <v>595</v>
      </c>
      <c r="BP32" s="10">
        <v>397</v>
      </c>
      <c r="BQ32" s="7">
        <f t="shared" si="110"/>
        <v>476.4</v>
      </c>
      <c r="BR32" s="3"/>
      <c r="BS32" s="3">
        <v>30</v>
      </c>
      <c r="BT32" s="3"/>
      <c r="BU32" s="3">
        <v>60</v>
      </c>
      <c r="BV32" s="3"/>
      <c r="BW32" s="11">
        <f t="shared" si="111"/>
        <v>566.4</v>
      </c>
      <c r="BX32" s="2">
        <v>400</v>
      </c>
      <c r="BY32" s="7">
        <f t="shared" si="112"/>
        <v>480</v>
      </c>
      <c r="BZ32" s="57"/>
      <c r="CA32" s="3">
        <v>40</v>
      </c>
      <c r="CB32" s="3"/>
      <c r="CC32" s="3">
        <v>110</v>
      </c>
      <c r="CD32" s="5"/>
      <c r="CE32" s="11">
        <f t="shared" si="113"/>
        <v>630</v>
      </c>
      <c r="CF32" s="10">
        <v>414</v>
      </c>
      <c r="CG32" s="7">
        <f t="shared" si="114"/>
        <v>496.79999999999995</v>
      </c>
      <c r="CH32" s="3"/>
      <c r="CI32" s="3"/>
      <c r="CJ32" s="3">
        <v>20</v>
      </c>
      <c r="CK32" s="3">
        <v>80</v>
      </c>
      <c r="CL32" s="3"/>
      <c r="CM32" s="11">
        <f t="shared" si="115"/>
        <v>596.79999999999995</v>
      </c>
      <c r="CN32" s="62">
        <f t="shared" si="116"/>
        <v>615.31999999999994</v>
      </c>
      <c r="CO32" s="79">
        <v>7</v>
      </c>
      <c r="CP32" s="2"/>
      <c r="CQ32" s="34">
        <f t="shared" si="126"/>
        <v>620.79999999999995</v>
      </c>
      <c r="CR32" s="34">
        <f t="shared" si="127"/>
        <v>554.79999999999995</v>
      </c>
      <c r="CS32" s="34">
        <f t="shared" si="117"/>
        <v>0</v>
      </c>
      <c r="CT32" s="34">
        <f t="shared" si="118"/>
        <v>0</v>
      </c>
      <c r="CU32" s="34">
        <f t="shared" si="119"/>
        <v>587</v>
      </c>
      <c r="CV32" s="34">
        <f t="shared" si="120"/>
        <v>634</v>
      </c>
      <c r="CW32" s="34">
        <f t="shared" si="121"/>
        <v>0</v>
      </c>
      <c r="CX32" s="34">
        <f t="shared" si="122"/>
        <v>595</v>
      </c>
      <c r="CY32" s="34">
        <f t="shared" si="123"/>
        <v>566.4</v>
      </c>
      <c r="CZ32" s="34">
        <f t="shared" si="124"/>
        <v>630</v>
      </c>
      <c r="DA32" s="34">
        <f t="shared" si="125"/>
        <v>596.79999999999995</v>
      </c>
      <c r="DB32" s="19"/>
      <c r="DC32" s="34">
        <f t="shared" si="34"/>
        <v>634</v>
      </c>
      <c r="DD32" s="34">
        <f t="shared" si="35"/>
        <v>630</v>
      </c>
      <c r="DE32" s="34">
        <f t="shared" si="36"/>
        <v>620.79999999999995</v>
      </c>
      <c r="DF32" s="34">
        <f t="shared" si="37"/>
        <v>596.79999999999995</v>
      </c>
      <c r="DG32" s="34">
        <f t="shared" si="38"/>
        <v>595</v>
      </c>
    </row>
    <row r="33" spans="1:123" x14ac:dyDescent="0.2">
      <c r="A33" s="20" t="s">
        <v>169</v>
      </c>
      <c r="B33" s="109">
        <v>2002</v>
      </c>
      <c r="C33" s="22" t="s">
        <v>61</v>
      </c>
      <c r="D33" s="10"/>
      <c r="E33" s="7">
        <f t="shared" si="94"/>
        <v>0</v>
      </c>
      <c r="F33" s="3"/>
      <c r="G33" s="3"/>
      <c r="H33" s="3"/>
      <c r="I33" s="3"/>
      <c r="J33" s="3"/>
      <c r="K33" s="11">
        <f t="shared" si="95"/>
        <v>0</v>
      </c>
      <c r="L33" s="10">
        <v>402</v>
      </c>
      <c r="M33" s="7">
        <f t="shared" si="96"/>
        <v>482.4</v>
      </c>
      <c r="N33" s="3"/>
      <c r="O33" s="3"/>
      <c r="P33" s="3"/>
      <c r="Q33" s="3">
        <v>130</v>
      </c>
      <c r="R33" s="3"/>
      <c r="S33" s="11">
        <f t="shared" si="97"/>
        <v>612.4</v>
      </c>
      <c r="T33" s="10"/>
      <c r="U33" s="7">
        <f t="shared" si="98"/>
        <v>0</v>
      </c>
      <c r="V33" s="3"/>
      <c r="W33" s="3"/>
      <c r="X33" s="3"/>
      <c r="Y33" s="3"/>
      <c r="Z33" s="3"/>
      <c r="AA33" s="11">
        <f t="shared" si="99"/>
        <v>0</v>
      </c>
      <c r="AB33" s="10"/>
      <c r="AC33" s="7">
        <f t="shared" si="100"/>
        <v>0</v>
      </c>
      <c r="AD33" s="3"/>
      <c r="AE33" s="3"/>
      <c r="AF33" s="3"/>
      <c r="AG33" s="3"/>
      <c r="AH33" s="3"/>
      <c r="AI33" s="11">
        <f t="shared" si="101"/>
        <v>0</v>
      </c>
      <c r="AJ33" s="10">
        <v>435</v>
      </c>
      <c r="AK33" s="7">
        <f t="shared" si="102"/>
        <v>435</v>
      </c>
      <c r="AL33" s="3"/>
      <c r="AM33" s="3"/>
      <c r="AN33" s="3"/>
      <c r="AO33" s="3">
        <v>110</v>
      </c>
      <c r="AP33" s="3"/>
      <c r="AQ33" s="11">
        <f t="shared" si="103"/>
        <v>545</v>
      </c>
      <c r="AR33" s="10">
        <v>484</v>
      </c>
      <c r="AS33" s="30">
        <f t="shared" si="104"/>
        <v>484</v>
      </c>
      <c r="AT33" s="57"/>
      <c r="AU33" s="3"/>
      <c r="AV33" s="3">
        <v>60</v>
      </c>
      <c r="AW33" s="3">
        <v>100</v>
      </c>
      <c r="AX33" s="3"/>
      <c r="AY33" s="11">
        <f t="shared" si="105"/>
        <v>644</v>
      </c>
      <c r="AZ33" s="10"/>
      <c r="BA33" s="30">
        <f t="shared" si="106"/>
        <v>0</v>
      </c>
      <c r="BB33" s="57"/>
      <c r="BC33" s="3"/>
      <c r="BD33" s="3"/>
      <c r="BE33" s="3"/>
      <c r="BF33" s="3"/>
      <c r="BG33" s="11">
        <f t="shared" si="107"/>
        <v>0</v>
      </c>
      <c r="BH33" s="10">
        <v>442</v>
      </c>
      <c r="BI33" s="30">
        <f t="shared" si="108"/>
        <v>442</v>
      </c>
      <c r="BJ33" s="3"/>
      <c r="BK33" s="3">
        <v>40</v>
      </c>
      <c r="BL33" s="3"/>
      <c r="BM33" s="3">
        <v>90</v>
      </c>
      <c r="BN33" s="3"/>
      <c r="BO33" s="11">
        <f t="shared" si="109"/>
        <v>572</v>
      </c>
      <c r="BP33" s="10"/>
      <c r="BQ33" s="7">
        <f t="shared" si="110"/>
        <v>0</v>
      </c>
      <c r="BR33" s="3"/>
      <c r="BS33" s="3"/>
      <c r="BT33" s="3"/>
      <c r="BU33" s="3"/>
      <c r="BV33" s="3"/>
      <c r="BW33" s="11">
        <f t="shared" si="111"/>
        <v>0</v>
      </c>
      <c r="BX33" s="2"/>
      <c r="BY33" s="7">
        <f t="shared" si="112"/>
        <v>0</v>
      </c>
      <c r="BZ33" s="57"/>
      <c r="CA33" s="3"/>
      <c r="CB33" s="3"/>
      <c r="CC33" s="3"/>
      <c r="CD33" s="5"/>
      <c r="CE33" s="11">
        <f t="shared" si="113"/>
        <v>0</v>
      </c>
      <c r="CF33" s="10"/>
      <c r="CG33" s="7">
        <f t="shared" si="114"/>
        <v>0</v>
      </c>
      <c r="CH33" s="3"/>
      <c r="CI33" s="3"/>
      <c r="CJ33" s="3"/>
      <c r="CK33" s="3"/>
      <c r="CL33" s="3"/>
      <c r="CM33" s="11">
        <f t="shared" si="115"/>
        <v>0</v>
      </c>
      <c r="CN33" s="62">
        <f t="shared" si="116"/>
        <v>474.68</v>
      </c>
      <c r="CO33" s="79">
        <v>8</v>
      </c>
      <c r="CP33" s="2"/>
      <c r="CQ33" s="34">
        <f t="shared" si="126"/>
        <v>0</v>
      </c>
      <c r="CR33" s="34">
        <f t="shared" si="127"/>
        <v>612.4</v>
      </c>
      <c r="CS33" s="34">
        <f t="shared" si="117"/>
        <v>0</v>
      </c>
      <c r="CT33" s="34">
        <f t="shared" si="118"/>
        <v>0</v>
      </c>
      <c r="CU33" s="34">
        <f t="shared" si="119"/>
        <v>545</v>
      </c>
      <c r="CV33" s="34">
        <f t="shared" si="120"/>
        <v>644</v>
      </c>
      <c r="CW33" s="34">
        <f t="shared" si="121"/>
        <v>0</v>
      </c>
      <c r="CX33" s="34">
        <f t="shared" si="122"/>
        <v>572</v>
      </c>
      <c r="CY33" s="34">
        <f t="shared" si="123"/>
        <v>0</v>
      </c>
      <c r="CZ33" s="34">
        <f t="shared" si="124"/>
        <v>0</v>
      </c>
      <c r="DA33" s="34">
        <f t="shared" si="125"/>
        <v>0</v>
      </c>
      <c r="DB33" s="19"/>
      <c r="DC33" s="34">
        <f t="shared" si="34"/>
        <v>644</v>
      </c>
      <c r="DD33" s="34">
        <f t="shared" si="35"/>
        <v>612.4</v>
      </c>
      <c r="DE33" s="34">
        <f t="shared" si="36"/>
        <v>572</v>
      </c>
      <c r="DF33" s="34">
        <f t="shared" si="37"/>
        <v>545</v>
      </c>
      <c r="DG33" s="34">
        <f t="shared" si="38"/>
        <v>0</v>
      </c>
    </row>
    <row r="34" spans="1:123" x14ac:dyDescent="0.2">
      <c r="A34" s="20" t="s">
        <v>77</v>
      </c>
      <c r="B34" s="109">
        <v>1971</v>
      </c>
      <c r="C34" s="22" t="s">
        <v>33</v>
      </c>
      <c r="D34" s="10">
        <v>449</v>
      </c>
      <c r="E34" s="7">
        <f t="shared" si="94"/>
        <v>538.79999999999995</v>
      </c>
      <c r="F34" s="3"/>
      <c r="G34" s="3"/>
      <c r="H34" s="3">
        <v>10</v>
      </c>
      <c r="I34" s="3">
        <v>80</v>
      </c>
      <c r="J34" s="3"/>
      <c r="K34" s="11">
        <f t="shared" si="95"/>
        <v>628.79999999999995</v>
      </c>
      <c r="L34" s="10">
        <v>430</v>
      </c>
      <c r="M34" s="7">
        <f t="shared" si="96"/>
        <v>516</v>
      </c>
      <c r="N34" s="3"/>
      <c r="O34" s="3"/>
      <c r="P34" s="3">
        <v>50</v>
      </c>
      <c r="Q34" s="3">
        <v>130</v>
      </c>
      <c r="R34" s="3"/>
      <c r="S34" s="11">
        <f t="shared" si="97"/>
        <v>696</v>
      </c>
      <c r="T34" s="10"/>
      <c r="U34" s="7">
        <f t="shared" si="98"/>
        <v>0</v>
      </c>
      <c r="V34" s="3"/>
      <c r="W34" s="3"/>
      <c r="X34" s="3"/>
      <c r="Y34" s="3"/>
      <c r="Z34" s="3"/>
      <c r="AA34" s="11">
        <f t="shared" si="99"/>
        <v>0</v>
      </c>
      <c r="AB34" s="10"/>
      <c r="AC34" s="7">
        <f t="shared" si="100"/>
        <v>0</v>
      </c>
      <c r="AD34" s="3"/>
      <c r="AE34" s="3"/>
      <c r="AF34" s="3"/>
      <c r="AG34" s="3"/>
      <c r="AH34" s="3"/>
      <c r="AI34" s="11">
        <f t="shared" si="101"/>
        <v>0</v>
      </c>
      <c r="AJ34" s="10"/>
      <c r="AK34" s="7">
        <f t="shared" si="102"/>
        <v>0</v>
      </c>
      <c r="AL34" s="3"/>
      <c r="AM34" s="3"/>
      <c r="AN34" s="3"/>
      <c r="AO34" s="3"/>
      <c r="AP34" s="3"/>
      <c r="AQ34" s="11">
        <f t="shared" si="103"/>
        <v>0</v>
      </c>
      <c r="AR34" s="10"/>
      <c r="AS34" s="30">
        <f t="shared" si="104"/>
        <v>0</v>
      </c>
      <c r="AT34" s="57"/>
      <c r="AU34" s="3"/>
      <c r="AV34" s="3"/>
      <c r="AW34" s="3"/>
      <c r="AX34" s="3"/>
      <c r="AY34" s="11">
        <f t="shared" si="105"/>
        <v>0</v>
      </c>
      <c r="AZ34" s="10"/>
      <c r="BA34" s="30">
        <f t="shared" si="106"/>
        <v>0</v>
      </c>
      <c r="BB34" s="57"/>
      <c r="BC34" s="3"/>
      <c r="BD34" s="3"/>
      <c r="BE34" s="3"/>
      <c r="BF34" s="3"/>
      <c r="BG34" s="11">
        <f t="shared" si="107"/>
        <v>0</v>
      </c>
      <c r="BH34" s="10"/>
      <c r="BI34" s="30">
        <f t="shared" si="108"/>
        <v>0</v>
      </c>
      <c r="BJ34" s="3"/>
      <c r="BK34" s="3"/>
      <c r="BL34" s="3"/>
      <c r="BM34" s="3"/>
      <c r="BN34" s="3"/>
      <c r="BO34" s="11">
        <f t="shared" si="109"/>
        <v>0</v>
      </c>
      <c r="BP34" s="10">
        <v>440</v>
      </c>
      <c r="BQ34" s="7">
        <f t="shared" si="110"/>
        <v>528</v>
      </c>
      <c r="BR34" s="3"/>
      <c r="BS34" s="3">
        <v>40</v>
      </c>
      <c r="BT34" s="3"/>
      <c r="BU34" s="3">
        <v>60</v>
      </c>
      <c r="BV34" s="3"/>
      <c r="BW34" s="11">
        <f t="shared" si="111"/>
        <v>628</v>
      </c>
      <c r="BX34" s="2"/>
      <c r="BY34" s="7">
        <f t="shared" si="112"/>
        <v>0</v>
      </c>
      <c r="BZ34" s="57"/>
      <c r="CA34" s="3"/>
      <c r="CB34" s="3"/>
      <c r="CC34" s="3"/>
      <c r="CD34" s="5"/>
      <c r="CE34" s="11">
        <f t="shared" si="113"/>
        <v>0</v>
      </c>
      <c r="CF34" s="10"/>
      <c r="CG34" s="7">
        <f t="shared" si="114"/>
        <v>0</v>
      </c>
      <c r="CH34" s="3"/>
      <c r="CI34" s="3"/>
      <c r="CJ34" s="3"/>
      <c r="CK34" s="3"/>
      <c r="CL34" s="3"/>
      <c r="CM34" s="11">
        <f t="shared" si="115"/>
        <v>0</v>
      </c>
      <c r="CN34" s="62">
        <f t="shared" si="116"/>
        <v>390.56</v>
      </c>
      <c r="CO34" s="79">
        <v>9</v>
      </c>
      <c r="CP34" s="2"/>
      <c r="CQ34" s="34">
        <f t="shared" si="126"/>
        <v>628.79999999999995</v>
      </c>
      <c r="CR34" s="34">
        <f t="shared" si="127"/>
        <v>696</v>
      </c>
      <c r="CS34" s="34">
        <f t="shared" si="117"/>
        <v>0</v>
      </c>
      <c r="CT34" s="34">
        <f t="shared" si="118"/>
        <v>0</v>
      </c>
      <c r="CU34" s="34">
        <f t="shared" si="119"/>
        <v>0</v>
      </c>
      <c r="CV34" s="34">
        <f t="shared" si="120"/>
        <v>0</v>
      </c>
      <c r="CW34" s="34">
        <f t="shared" si="121"/>
        <v>0</v>
      </c>
      <c r="CX34" s="34">
        <f t="shared" si="122"/>
        <v>0</v>
      </c>
      <c r="CY34" s="34">
        <f t="shared" si="123"/>
        <v>628</v>
      </c>
      <c r="CZ34" s="34">
        <f t="shared" si="124"/>
        <v>0</v>
      </c>
      <c r="DA34" s="34">
        <f t="shared" si="125"/>
        <v>0</v>
      </c>
      <c r="DB34" s="19"/>
      <c r="DC34" s="34">
        <f t="shared" si="34"/>
        <v>696</v>
      </c>
      <c r="DD34" s="34">
        <f t="shared" si="35"/>
        <v>628.79999999999995</v>
      </c>
      <c r="DE34" s="34">
        <f t="shared" si="36"/>
        <v>628</v>
      </c>
      <c r="DF34" s="34">
        <f t="shared" si="37"/>
        <v>0</v>
      </c>
      <c r="DG34" s="34">
        <f t="shared" si="38"/>
        <v>0</v>
      </c>
    </row>
    <row r="35" spans="1:123" s="35" customFormat="1" x14ac:dyDescent="0.2">
      <c r="A35" s="20" t="s">
        <v>88</v>
      </c>
      <c r="B35" s="109">
        <v>1992</v>
      </c>
      <c r="C35" s="22" t="s">
        <v>95</v>
      </c>
      <c r="D35" s="10"/>
      <c r="E35" s="7">
        <f t="shared" si="94"/>
        <v>0</v>
      </c>
      <c r="F35" s="3"/>
      <c r="G35" s="3"/>
      <c r="H35" s="3"/>
      <c r="I35" s="3"/>
      <c r="J35" s="3"/>
      <c r="K35" s="11">
        <f t="shared" si="95"/>
        <v>0</v>
      </c>
      <c r="L35" s="10">
        <v>432</v>
      </c>
      <c r="M35" s="7">
        <f t="shared" si="96"/>
        <v>518.4</v>
      </c>
      <c r="N35" s="3"/>
      <c r="O35" s="3"/>
      <c r="P35" s="3"/>
      <c r="Q35" s="3">
        <v>130</v>
      </c>
      <c r="R35" s="3"/>
      <c r="S35" s="11">
        <f t="shared" si="97"/>
        <v>648.40000000000009</v>
      </c>
      <c r="T35" s="10"/>
      <c r="U35" s="7">
        <f t="shared" si="98"/>
        <v>0</v>
      </c>
      <c r="V35" s="3"/>
      <c r="W35" s="3"/>
      <c r="X35" s="3"/>
      <c r="Y35" s="3"/>
      <c r="Z35" s="3"/>
      <c r="AA35" s="11">
        <f t="shared" si="99"/>
        <v>0</v>
      </c>
      <c r="AB35" s="10"/>
      <c r="AC35" s="7">
        <f t="shared" si="100"/>
        <v>0</v>
      </c>
      <c r="AD35" s="3"/>
      <c r="AE35" s="3"/>
      <c r="AF35" s="3"/>
      <c r="AG35" s="3"/>
      <c r="AH35" s="3"/>
      <c r="AI35" s="11">
        <f t="shared" si="101"/>
        <v>0</v>
      </c>
      <c r="AJ35" s="10"/>
      <c r="AK35" s="7">
        <f t="shared" si="102"/>
        <v>0</v>
      </c>
      <c r="AL35" s="3"/>
      <c r="AM35" s="3"/>
      <c r="AN35" s="3"/>
      <c r="AO35" s="3"/>
      <c r="AP35" s="3"/>
      <c r="AQ35" s="11">
        <f t="shared" si="103"/>
        <v>0</v>
      </c>
      <c r="AR35" s="10">
        <v>460</v>
      </c>
      <c r="AS35" s="30">
        <f t="shared" si="104"/>
        <v>460</v>
      </c>
      <c r="AT35" s="57"/>
      <c r="AU35" s="3"/>
      <c r="AV35" s="3">
        <v>300</v>
      </c>
      <c r="AW35" s="3">
        <v>100</v>
      </c>
      <c r="AX35" s="3"/>
      <c r="AY35" s="11">
        <f t="shared" si="105"/>
        <v>860</v>
      </c>
      <c r="AZ35" s="10"/>
      <c r="BA35" s="30">
        <f t="shared" si="106"/>
        <v>0</v>
      </c>
      <c r="BB35" s="57"/>
      <c r="BC35" s="3"/>
      <c r="BD35" s="3"/>
      <c r="BE35" s="3"/>
      <c r="BF35" s="3"/>
      <c r="BG35" s="11">
        <f t="shared" si="107"/>
        <v>0</v>
      </c>
      <c r="BH35" s="10"/>
      <c r="BI35" s="30">
        <f t="shared" si="108"/>
        <v>0</v>
      </c>
      <c r="BJ35" s="3"/>
      <c r="BK35" s="3"/>
      <c r="BL35" s="3"/>
      <c r="BM35" s="3"/>
      <c r="BN35" s="3"/>
      <c r="BO35" s="11">
        <f t="shared" si="109"/>
        <v>0</v>
      </c>
      <c r="BP35" s="10"/>
      <c r="BQ35" s="7">
        <f t="shared" si="110"/>
        <v>0</v>
      </c>
      <c r="BR35" s="3"/>
      <c r="BS35" s="3"/>
      <c r="BT35" s="3"/>
      <c r="BU35" s="3"/>
      <c r="BV35" s="3"/>
      <c r="BW35" s="11">
        <f t="shared" si="111"/>
        <v>0</v>
      </c>
      <c r="BX35" s="2"/>
      <c r="BY35" s="7">
        <f t="shared" si="112"/>
        <v>0</v>
      </c>
      <c r="BZ35" s="57"/>
      <c r="CA35" s="3"/>
      <c r="CB35" s="3"/>
      <c r="CC35" s="3"/>
      <c r="CD35" s="5"/>
      <c r="CE35" s="11">
        <f t="shared" si="113"/>
        <v>0</v>
      </c>
      <c r="CF35" s="10"/>
      <c r="CG35" s="7">
        <f t="shared" si="114"/>
        <v>0</v>
      </c>
      <c r="CH35" s="3"/>
      <c r="CI35" s="3"/>
      <c r="CJ35" s="3"/>
      <c r="CK35" s="3"/>
      <c r="CL35" s="3"/>
      <c r="CM35" s="11">
        <f t="shared" si="115"/>
        <v>0</v>
      </c>
      <c r="CN35" s="62">
        <f t="shared" si="116"/>
        <v>301.68</v>
      </c>
      <c r="CO35" s="79">
        <v>10</v>
      </c>
      <c r="CP35" s="2"/>
      <c r="CQ35" s="34">
        <f t="shared" si="126"/>
        <v>0</v>
      </c>
      <c r="CR35" s="34">
        <f t="shared" si="127"/>
        <v>648.40000000000009</v>
      </c>
      <c r="CS35" s="34">
        <f t="shared" si="117"/>
        <v>0</v>
      </c>
      <c r="CT35" s="34">
        <f t="shared" si="118"/>
        <v>0</v>
      </c>
      <c r="CU35" s="34">
        <f t="shared" si="119"/>
        <v>0</v>
      </c>
      <c r="CV35" s="34">
        <f t="shared" si="120"/>
        <v>860</v>
      </c>
      <c r="CW35" s="34">
        <f t="shared" si="121"/>
        <v>0</v>
      </c>
      <c r="CX35" s="34">
        <f t="shared" si="122"/>
        <v>0</v>
      </c>
      <c r="CY35" s="34">
        <f t="shared" si="123"/>
        <v>0</v>
      </c>
      <c r="CZ35" s="34">
        <f t="shared" si="124"/>
        <v>0</v>
      </c>
      <c r="DA35" s="34">
        <f t="shared" si="125"/>
        <v>0</v>
      </c>
      <c r="DB35" s="19"/>
      <c r="DC35" s="34">
        <f t="shared" si="34"/>
        <v>860</v>
      </c>
      <c r="DD35" s="34">
        <f t="shared" si="35"/>
        <v>648.40000000000009</v>
      </c>
      <c r="DE35" s="34">
        <f t="shared" si="36"/>
        <v>0</v>
      </c>
      <c r="DF35" s="34">
        <f t="shared" si="37"/>
        <v>0</v>
      </c>
      <c r="DG35" s="34">
        <f t="shared" si="38"/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x14ac:dyDescent="0.2">
      <c r="A36" s="20" t="s">
        <v>148</v>
      </c>
      <c r="B36" s="109">
        <v>1992</v>
      </c>
      <c r="C36" s="22" t="s">
        <v>33</v>
      </c>
      <c r="D36" s="10">
        <v>467</v>
      </c>
      <c r="E36" s="7">
        <f t="shared" si="94"/>
        <v>560.4</v>
      </c>
      <c r="F36" s="3"/>
      <c r="G36" s="3"/>
      <c r="H36" s="3">
        <v>80</v>
      </c>
      <c r="I36" s="3">
        <v>80</v>
      </c>
      <c r="J36" s="3"/>
      <c r="K36" s="11">
        <f t="shared" si="95"/>
        <v>720.40000000000009</v>
      </c>
      <c r="L36" s="10">
        <v>403</v>
      </c>
      <c r="M36" s="7">
        <f t="shared" si="96"/>
        <v>483.59999999999997</v>
      </c>
      <c r="N36" s="3"/>
      <c r="O36" s="3"/>
      <c r="P36" s="3">
        <v>100</v>
      </c>
      <c r="Q36" s="3">
        <v>130</v>
      </c>
      <c r="R36" s="3"/>
      <c r="S36" s="11">
        <f t="shared" si="97"/>
        <v>713.59999999999991</v>
      </c>
      <c r="T36" s="10"/>
      <c r="U36" s="7">
        <f t="shared" si="98"/>
        <v>0</v>
      </c>
      <c r="V36" s="3"/>
      <c r="W36" s="3"/>
      <c r="X36" s="3"/>
      <c r="Y36" s="3"/>
      <c r="Z36" s="3"/>
      <c r="AA36" s="11">
        <f t="shared" si="99"/>
        <v>0</v>
      </c>
      <c r="AB36" s="10"/>
      <c r="AC36" s="7">
        <f t="shared" si="100"/>
        <v>0</v>
      </c>
      <c r="AD36" s="3"/>
      <c r="AE36" s="3"/>
      <c r="AF36" s="3"/>
      <c r="AG36" s="3"/>
      <c r="AH36" s="3"/>
      <c r="AI36" s="11">
        <f t="shared" si="101"/>
        <v>0</v>
      </c>
      <c r="AJ36" s="10"/>
      <c r="AK36" s="7">
        <f t="shared" si="102"/>
        <v>0</v>
      </c>
      <c r="AL36" s="3"/>
      <c r="AM36" s="3"/>
      <c r="AN36" s="3"/>
      <c r="AO36" s="3"/>
      <c r="AP36" s="3"/>
      <c r="AQ36" s="11">
        <f t="shared" si="103"/>
        <v>0</v>
      </c>
      <c r="AR36" s="10"/>
      <c r="AS36" s="30">
        <f t="shared" si="104"/>
        <v>0</v>
      </c>
      <c r="AT36" s="57"/>
      <c r="AU36" s="3"/>
      <c r="AV36" s="3"/>
      <c r="AW36" s="3"/>
      <c r="AX36" s="3"/>
      <c r="AY36" s="11">
        <f t="shared" si="105"/>
        <v>0</v>
      </c>
      <c r="AZ36" s="10"/>
      <c r="BA36" s="30">
        <f t="shared" si="106"/>
        <v>0</v>
      </c>
      <c r="BB36" s="57"/>
      <c r="BC36" s="3"/>
      <c r="BD36" s="3"/>
      <c r="BE36" s="3"/>
      <c r="BF36" s="3"/>
      <c r="BG36" s="11">
        <f t="shared" si="107"/>
        <v>0</v>
      </c>
      <c r="BH36" s="10"/>
      <c r="BI36" s="30">
        <f t="shared" si="108"/>
        <v>0</v>
      </c>
      <c r="BJ36" s="3"/>
      <c r="BK36" s="3"/>
      <c r="BL36" s="3"/>
      <c r="BM36" s="3"/>
      <c r="BN36" s="3"/>
      <c r="BO36" s="11">
        <f t="shared" si="109"/>
        <v>0</v>
      </c>
      <c r="BP36" s="10"/>
      <c r="BQ36" s="7">
        <f t="shared" si="110"/>
        <v>0</v>
      </c>
      <c r="BR36" s="3"/>
      <c r="BS36" s="3"/>
      <c r="BT36" s="3"/>
      <c r="BU36" s="3"/>
      <c r="BV36" s="3"/>
      <c r="BW36" s="11">
        <f t="shared" si="111"/>
        <v>0</v>
      </c>
      <c r="BX36" s="2"/>
      <c r="BY36" s="7">
        <f t="shared" si="112"/>
        <v>0</v>
      </c>
      <c r="BZ36" s="57"/>
      <c r="CA36" s="3"/>
      <c r="CB36" s="3"/>
      <c r="CC36" s="3"/>
      <c r="CD36" s="5"/>
      <c r="CE36" s="11">
        <f t="shared" si="113"/>
        <v>0</v>
      </c>
      <c r="CF36" s="10"/>
      <c r="CG36" s="7">
        <f t="shared" si="114"/>
        <v>0</v>
      </c>
      <c r="CH36" s="3"/>
      <c r="CI36" s="3"/>
      <c r="CJ36" s="3"/>
      <c r="CK36" s="3"/>
      <c r="CL36" s="3"/>
      <c r="CM36" s="11">
        <f t="shared" si="115"/>
        <v>0</v>
      </c>
      <c r="CN36" s="62">
        <f t="shared" si="116"/>
        <v>286.8</v>
      </c>
      <c r="CO36" s="79">
        <v>11</v>
      </c>
      <c r="CP36" s="2"/>
      <c r="CQ36" s="34">
        <f t="shared" si="126"/>
        <v>720.40000000000009</v>
      </c>
      <c r="CR36" s="34">
        <f t="shared" si="127"/>
        <v>713.59999999999991</v>
      </c>
      <c r="CS36" s="34">
        <f t="shared" si="117"/>
        <v>0</v>
      </c>
      <c r="CT36" s="34">
        <f t="shared" si="118"/>
        <v>0</v>
      </c>
      <c r="CU36" s="34">
        <f t="shared" si="119"/>
        <v>0</v>
      </c>
      <c r="CV36" s="34">
        <f t="shared" si="120"/>
        <v>0</v>
      </c>
      <c r="CW36" s="34">
        <f t="shared" si="121"/>
        <v>0</v>
      </c>
      <c r="CX36" s="34">
        <f t="shared" si="122"/>
        <v>0</v>
      </c>
      <c r="CY36" s="34">
        <f t="shared" si="123"/>
        <v>0</v>
      </c>
      <c r="CZ36" s="34">
        <f t="shared" si="124"/>
        <v>0</v>
      </c>
      <c r="DA36" s="34">
        <f t="shared" si="125"/>
        <v>0</v>
      </c>
      <c r="DB36" s="19"/>
      <c r="DC36" s="34">
        <f t="shared" si="34"/>
        <v>720.40000000000009</v>
      </c>
      <c r="DD36" s="34">
        <f t="shared" si="35"/>
        <v>713.59999999999991</v>
      </c>
      <c r="DE36" s="34">
        <f t="shared" si="36"/>
        <v>0</v>
      </c>
      <c r="DF36" s="34">
        <f t="shared" si="37"/>
        <v>0</v>
      </c>
      <c r="DG36" s="34">
        <f t="shared" si="38"/>
        <v>0</v>
      </c>
    </row>
    <row r="37" spans="1:123" x14ac:dyDescent="0.2">
      <c r="A37" s="20" t="s">
        <v>147</v>
      </c>
      <c r="B37" s="109">
        <v>1991</v>
      </c>
      <c r="C37" s="22" t="s">
        <v>33</v>
      </c>
      <c r="D37" s="10"/>
      <c r="E37" s="7">
        <f t="shared" si="94"/>
        <v>0</v>
      </c>
      <c r="F37" s="3"/>
      <c r="G37" s="3"/>
      <c r="H37" s="3"/>
      <c r="I37" s="3"/>
      <c r="J37" s="3"/>
      <c r="K37" s="11">
        <f t="shared" si="95"/>
        <v>0</v>
      </c>
      <c r="L37" s="10">
        <v>432</v>
      </c>
      <c r="M37" s="7">
        <f t="shared" si="96"/>
        <v>518.4</v>
      </c>
      <c r="N37" s="3"/>
      <c r="O37" s="3"/>
      <c r="P37" s="3"/>
      <c r="Q37" s="3">
        <v>130</v>
      </c>
      <c r="R37" s="3"/>
      <c r="S37" s="11">
        <f t="shared" si="97"/>
        <v>648.40000000000009</v>
      </c>
      <c r="T37" s="10"/>
      <c r="U37" s="7">
        <f t="shared" si="98"/>
        <v>0</v>
      </c>
      <c r="V37" s="3"/>
      <c r="W37" s="3"/>
      <c r="X37" s="3"/>
      <c r="Y37" s="3"/>
      <c r="Z37" s="3"/>
      <c r="AA37" s="11">
        <f t="shared" si="99"/>
        <v>0</v>
      </c>
      <c r="AB37" s="10"/>
      <c r="AC37" s="7">
        <f t="shared" si="100"/>
        <v>0</v>
      </c>
      <c r="AD37" s="3"/>
      <c r="AE37" s="3"/>
      <c r="AF37" s="3"/>
      <c r="AG37" s="3"/>
      <c r="AH37" s="3"/>
      <c r="AI37" s="11">
        <f t="shared" si="101"/>
        <v>0</v>
      </c>
      <c r="AJ37" s="10"/>
      <c r="AK37" s="7">
        <f t="shared" si="102"/>
        <v>0</v>
      </c>
      <c r="AL37" s="3"/>
      <c r="AM37" s="3"/>
      <c r="AN37" s="3"/>
      <c r="AO37" s="3"/>
      <c r="AP37" s="3"/>
      <c r="AQ37" s="11">
        <f t="shared" si="103"/>
        <v>0</v>
      </c>
      <c r="AR37" s="10"/>
      <c r="AS37" s="30">
        <f t="shared" si="104"/>
        <v>0</v>
      </c>
      <c r="AT37" s="57"/>
      <c r="AU37" s="3"/>
      <c r="AV37" s="3"/>
      <c r="AW37" s="3"/>
      <c r="AX37" s="3"/>
      <c r="AY37" s="11">
        <f t="shared" si="105"/>
        <v>0</v>
      </c>
      <c r="AZ37" s="10"/>
      <c r="BA37" s="30">
        <f t="shared" si="106"/>
        <v>0</v>
      </c>
      <c r="BB37" s="57"/>
      <c r="BC37" s="3"/>
      <c r="BD37" s="3"/>
      <c r="BE37" s="3"/>
      <c r="BF37" s="3"/>
      <c r="BG37" s="11">
        <f t="shared" si="107"/>
        <v>0</v>
      </c>
      <c r="BH37" s="10">
        <v>531</v>
      </c>
      <c r="BI37" s="30">
        <f t="shared" si="108"/>
        <v>531</v>
      </c>
      <c r="BJ37" s="3"/>
      <c r="BK37" s="3">
        <v>100</v>
      </c>
      <c r="BL37" s="3"/>
      <c r="BM37" s="3">
        <v>90</v>
      </c>
      <c r="BN37" s="3"/>
      <c r="BO37" s="11">
        <f t="shared" si="109"/>
        <v>721</v>
      </c>
      <c r="BP37" s="10"/>
      <c r="BQ37" s="7">
        <f t="shared" si="110"/>
        <v>0</v>
      </c>
      <c r="BR37" s="3"/>
      <c r="BS37" s="3"/>
      <c r="BT37" s="3"/>
      <c r="BU37" s="3"/>
      <c r="BV37" s="3"/>
      <c r="BW37" s="11">
        <f t="shared" si="111"/>
        <v>0</v>
      </c>
      <c r="BX37" s="2"/>
      <c r="BY37" s="7">
        <f t="shared" si="112"/>
        <v>0</v>
      </c>
      <c r="BZ37" s="57"/>
      <c r="CA37" s="3"/>
      <c r="CB37" s="3"/>
      <c r="CC37" s="3"/>
      <c r="CD37" s="5"/>
      <c r="CE37" s="11">
        <f t="shared" si="113"/>
        <v>0</v>
      </c>
      <c r="CF37" s="10"/>
      <c r="CG37" s="7">
        <f t="shared" si="114"/>
        <v>0</v>
      </c>
      <c r="CH37" s="3"/>
      <c r="CI37" s="3"/>
      <c r="CJ37" s="3"/>
      <c r="CK37" s="3"/>
      <c r="CL37" s="3"/>
      <c r="CM37" s="11">
        <f t="shared" si="115"/>
        <v>0</v>
      </c>
      <c r="CN37" s="62">
        <f t="shared" si="116"/>
        <v>273.88</v>
      </c>
      <c r="CO37" s="79">
        <v>12</v>
      </c>
      <c r="CP37" s="2"/>
      <c r="CQ37" s="34">
        <f t="shared" si="126"/>
        <v>0</v>
      </c>
      <c r="CR37" s="34">
        <f t="shared" si="127"/>
        <v>648.40000000000009</v>
      </c>
      <c r="CS37" s="34">
        <f t="shared" si="117"/>
        <v>0</v>
      </c>
      <c r="CT37" s="34">
        <f t="shared" si="118"/>
        <v>0</v>
      </c>
      <c r="CU37" s="34">
        <f t="shared" si="119"/>
        <v>0</v>
      </c>
      <c r="CV37" s="34">
        <f t="shared" si="120"/>
        <v>0</v>
      </c>
      <c r="CW37" s="34">
        <f t="shared" si="121"/>
        <v>0</v>
      </c>
      <c r="CX37" s="34">
        <f t="shared" si="122"/>
        <v>721</v>
      </c>
      <c r="CY37" s="34">
        <f t="shared" si="123"/>
        <v>0</v>
      </c>
      <c r="CZ37" s="34">
        <f t="shared" si="124"/>
        <v>0</v>
      </c>
      <c r="DA37" s="34">
        <f t="shared" si="125"/>
        <v>0</v>
      </c>
      <c r="DB37" s="19"/>
      <c r="DC37" s="34">
        <f t="shared" si="34"/>
        <v>721</v>
      </c>
      <c r="DD37" s="34">
        <f t="shared" si="35"/>
        <v>648.40000000000009</v>
      </c>
      <c r="DE37" s="34">
        <f t="shared" si="36"/>
        <v>0</v>
      </c>
      <c r="DF37" s="34">
        <f t="shared" si="37"/>
        <v>0</v>
      </c>
      <c r="DG37" s="34">
        <f t="shared" si="38"/>
        <v>0</v>
      </c>
    </row>
    <row r="38" spans="1:123" x14ac:dyDescent="0.2">
      <c r="A38" s="20" t="s">
        <v>74</v>
      </c>
      <c r="B38" s="109">
        <v>1974</v>
      </c>
      <c r="C38" s="23" t="s">
        <v>33</v>
      </c>
      <c r="D38" s="10"/>
      <c r="E38" s="7">
        <f t="shared" si="94"/>
        <v>0</v>
      </c>
      <c r="F38" s="3"/>
      <c r="G38" s="3"/>
      <c r="H38" s="3"/>
      <c r="I38" s="3"/>
      <c r="J38" s="3"/>
      <c r="K38" s="11">
        <f t="shared" si="95"/>
        <v>0</v>
      </c>
      <c r="L38" s="10"/>
      <c r="M38" s="7">
        <f t="shared" si="96"/>
        <v>0</v>
      </c>
      <c r="N38" s="3"/>
      <c r="O38" s="3"/>
      <c r="P38" s="3"/>
      <c r="Q38" s="3"/>
      <c r="R38" s="3"/>
      <c r="S38" s="11">
        <f t="shared" si="97"/>
        <v>0</v>
      </c>
      <c r="T38" s="10"/>
      <c r="U38" s="7">
        <f t="shared" si="98"/>
        <v>0</v>
      </c>
      <c r="V38" s="3"/>
      <c r="W38" s="3"/>
      <c r="X38" s="3"/>
      <c r="Y38" s="3"/>
      <c r="Z38" s="3"/>
      <c r="AA38" s="11">
        <f t="shared" si="99"/>
        <v>0</v>
      </c>
      <c r="AB38" s="10"/>
      <c r="AC38" s="7">
        <f t="shared" si="100"/>
        <v>0</v>
      </c>
      <c r="AD38" s="3"/>
      <c r="AE38" s="3"/>
      <c r="AF38" s="3"/>
      <c r="AG38" s="3"/>
      <c r="AH38" s="3"/>
      <c r="AI38" s="11">
        <f t="shared" si="101"/>
        <v>0</v>
      </c>
      <c r="AJ38" s="10"/>
      <c r="AK38" s="7">
        <f t="shared" si="102"/>
        <v>0</v>
      </c>
      <c r="AL38" s="3"/>
      <c r="AM38" s="3"/>
      <c r="AN38" s="3"/>
      <c r="AO38" s="3"/>
      <c r="AP38" s="3"/>
      <c r="AQ38" s="11">
        <f t="shared" si="103"/>
        <v>0</v>
      </c>
      <c r="AR38" s="10">
        <v>433</v>
      </c>
      <c r="AS38" s="30">
        <f t="shared" si="104"/>
        <v>433</v>
      </c>
      <c r="AT38" s="57"/>
      <c r="AU38" s="3"/>
      <c r="AV38" s="3"/>
      <c r="AW38" s="3">
        <v>100</v>
      </c>
      <c r="AX38" s="3"/>
      <c r="AY38" s="11">
        <f t="shared" si="105"/>
        <v>533</v>
      </c>
      <c r="AZ38" s="10"/>
      <c r="BA38" s="30">
        <f t="shared" si="106"/>
        <v>0</v>
      </c>
      <c r="BB38" s="57"/>
      <c r="BC38" s="3"/>
      <c r="BD38" s="3"/>
      <c r="BE38" s="3"/>
      <c r="BF38" s="3"/>
      <c r="BG38" s="11">
        <f t="shared" si="107"/>
        <v>0</v>
      </c>
      <c r="BH38" s="10"/>
      <c r="BI38" s="30">
        <f t="shared" si="108"/>
        <v>0</v>
      </c>
      <c r="BJ38" s="3"/>
      <c r="BK38" s="3"/>
      <c r="BL38" s="3"/>
      <c r="BM38" s="3"/>
      <c r="BN38" s="3"/>
      <c r="BO38" s="11">
        <f t="shared" si="109"/>
        <v>0</v>
      </c>
      <c r="BP38" s="10"/>
      <c r="BQ38" s="7">
        <f t="shared" si="110"/>
        <v>0</v>
      </c>
      <c r="BR38" s="3"/>
      <c r="BS38" s="3"/>
      <c r="BT38" s="3"/>
      <c r="BU38" s="3"/>
      <c r="BV38" s="3"/>
      <c r="BW38" s="11">
        <f t="shared" si="111"/>
        <v>0</v>
      </c>
      <c r="BX38" s="2"/>
      <c r="BY38" s="7">
        <f t="shared" si="112"/>
        <v>0</v>
      </c>
      <c r="BZ38" s="57"/>
      <c r="CA38" s="3"/>
      <c r="CB38" s="3"/>
      <c r="CC38" s="3"/>
      <c r="CD38" s="5"/>
      <c r="CE38" s="11">
        <f t="shared" si="113"/>
        <v>0</v>
      </c>
      <c r="CF38" s="10">
        <v>379</v>
      </c>
      <c r="CG38" s="7">
        <f t="shared" si="114"/>
        <v>454.8</v>
      </c>
      <c r="CH38" s="3"/>
      <c r="CI38" s="3"/>
      <c r="CJ38" s="3">
        <v>10</v>
      </c>
      <c r="CK38" s="3">
        <v>80</v>
      </c>
      <c r="CL38" s="3"/>
      <c r="CM38" s="11">
        <f t="shared" si="115"/>
        <v>544.79999999999995</v>
      </c>
      <c r="CN38" s="62">
        <f t="shared" si="116"/>
        <v>215.56</v>
      </c>
      <c r="CO38" s="79">
        <v>13</v>
      </c>
      <c r="CP38" s="2"/>
      <c r="CQ38" s="34">
        <f t="shared" si="126"/>
        <v>0</v>
      </c>
      <c r="CR38" s="34">
        <f t="shared" si="127"/>
        <v>0</v>
      </c>
      <c r="CS38" s="34">
        <f t="shared" si="117"/>
        <v>0</v>
      </c>
      <c r="CT38" s="34">
        <f t="shared" si="118"/>
        <v>0</v>
      </c>
      <c r="CU38" s="34">
        <f t="shared" si="119"/>
        <v>0</v>
      </c>
      <c r="CV38" s="34">
        <f t="shared" si="120"/>
        <v>533</v>
      </c>
      <c r="CW38" s="34">
        <f t="shared" si="121"/>
        <v>0</v>
      </c>
      <c r="CX38" s="34">
        <f t="shared" si="122"/>
        <v>0</v>
      </c>
      <c r="CY38" s="34">
        <f t="shared" si="123"/>
        <v>0</v>
      </c>
      <c r="CZ38" s="34">
        <f t="shared" si="124"/>
        <v>0</v>
      </c>
      <c r="DA38" s="34">
        <f t="shared" si="125"/>
        <v>544.79999999999995</v>
      </c>
      <c r="DB38" s="19"/>
      <c r="DC38" s="34">
        <f t="shared" si="34"/>
        <v>544.79999999999995</v>
      </c>
      <c r="DD38" s="34">
        <f t="shared" si="35"/>
        <v>533</v>
      </c>
      <c r="DE38" s="34">
        <f t="shared" si="36"/>
        <v>0</v>
      </c>
      <c r="DF38" s="34">
        <f t="shared" si="37"/>
        <v>0</v>
      </c>
      <c r="DG38" s="34">
        <f t="shared" si="38"/>
        <v>0</v>
      </c>
    </row>
    <row r="39" spans="1:123" x14ac:dyDescent="0.2">
      <c r="A39" s="20" t="s">
        <v>191</v>
      </c>
      <c r="B39" s="109">
        <v>1991</v>
      </c>
      <c r="C39" s="22" t="s">
        <v>91</v>
      </c>
      <c r="D39" s="10"/>
      <c r="E39" s="7">
        <f t="shared" si="94"/>
        <v>0</v>
      </c>
      <c r="F39" s="3"/>
      <c r="G39" s="3"/>
      <c r="H39" s="3"/>
      <c r="I39" s="3"/>
      <c r="J39" s="3"/>
      <c r="K39" s="11">
        <f t="shared" si="95"/>
        <v>0</v>
      </c>
      <c r="L39" s="10"/>
      <c r="M39" s="7">
        <f t="shared" si="96"/>
        <v>0</v>
      </c>
      <c r="N39" s="3"/>
      <c r="O39" s="3"/>
      <c r="P39" s="3"/>
      <c r="Q39" s="3"/>
      <c r="R39" s="3"/>
      <c r="S39" s="11">
        <f t="shared" si="97"/>
        <v>0</v>
      </c>
      <c r="T39" s="10"/>
      <c r="U39" s="7">
        <f t="shared" si="98"/>
        <v>0</v>
      </c>
      <c r="V39" s="3"/>
      <c r="W39" s="3"/>
      <c r="X39" s="3"/>
      <c r="Y39" s="3"/>
      <c r="Z39" s="3"/>
      <c r="AA39" s="11">
        <f t="shared" si="99"/>
        <v>0</v>
      </c>
      <c r="AB39" s="10"/>
      <c r="AC39" s="7">
        <f t="shared" si="100"/>
        <v>0</v>
      </c>
      <c r="AD39" s="3"/>
      <c r="AE39" s="3"/>
      <c r="AF39" s="3"/>
      <c r="AG39" s="3"/>
      <c r="AH39" s="3"/>
      <c r="AI39" s="11">
        <f t="shared" si="101"/>
        <v>0</v>
      </c>
      <c r="AJ39" s="10"/>
      <c r="AK39" s="7">
        <f t="shared" si="102"/>
        <v>0</v>
      </c>
      <c r="AL39" s="3"/>
      <c r="AM39" s="3"/>
      <c r="AN39" s="3"/>
      <c r="AO39" s="3"/>
      <c r="AP39" s="3"/>
      <c r="AQ39" s="11">
        <f t="shared" si="103"/>
        <v>0</v>
      </c>
      <c r="AR39" s="10"/>
      <c r="AS39" s="30">
        <f t="shared" si="104"/>
        <v>0</v>
      </c>
      <c r="AT39" s="57"/>
      <c r="AU39" s="3"/>
      <c r="AV39" s="3"/>
      <c r="AW39" s="3"/>
      <c r="AX39" s="3"/>
      <c r="AY39" s="11">
        <f t="shared" si="105"/>
        <v>0</v>
      </c>
      <c r="AZ39" s="10">
        <v>395</v>
      </c>
      <c r="BA39" s="30">
        <f t="shared" si="106"/>
        <v>395</v>
      </c>
      <c r="BB39" s="57"/>
      <c r="BC39" s="3"/>
      <c r="BD39" s="3">
        <v>80</v>
      </c>
      <c r="BE39" s="3">
        <v>70</v>
      </c>
      <c r="BF39" s="3"/>
      <c r="BG39" s="11">
        <f t="shared" si="107"/>
        <v>545</v>
      </c>
      <c r="BH39" s="10">
        <v>339</v>
      </c>
      <c r="BI39" s="30">
        <f t="shared" si="108"/>
        <v>339</v>
      </c>
      <c r="BJ39" s="3"/>
      <c r="BK39" s="3"/>
      <c r="BL39" s="3"/>
      <c r="BM39" s="3">
        <v>90</v>
      </c>
      <c r="BN39" s="3"/>
      <c r="BO39" s="11">
        <f t="shared" si="109"/>
        <v>429</v>
      </c>
      <c r="BP39" s="10"/>
      <c r="BQ39" s="7">
        <f t="shared" si="110"/>
        <v>0</v>
      </c>
      <c r="BR39" s="3"/>
      <c r="BS39" s="3"/>
      <c r="BT39" s="3"/>
      <c r="BU39" s="3"/>
      <c r="BV39" s="3"/>
      <c r="BW39" s="11">
        <f t="shared" si="111"/>
        <v>0</v>
      </c>
      <c r="BX39" s="2"/>
      <c r="BY39" s="7">
        <f t="shared" si="112"/>
        <v>0</v>
      </c>
      <c r="BZ39" s="57"/>
      <c r="CA39" s="3"/>
      <c r="CB39" s="3"/>
      <c r="CC39" s="3"/>
      <c r="CD39" s="5"/>
      <c r="CE39" s="11">
        <f t="shared" si="113"/>
        <v>0</v>
      </c>
      <c r="CF39" s="10"/>
      <c r="CG39" s="7">
        <f t="shared" si="114"/>
        <v>0</v>
      </c>
      <c r="CH39" s="3"/>
      <c r="CI39" s="3"/>
      <c r="CJ39" s="3"/>
      <c r="CK39" s="3"/>
      <c r="CL39" s="3"/>
      <c r="CM39" s="11">
        <f t="shared" si="115"/>
        <v>0</v>
      </c>
      <c r="CN39" s="62">
        <f t="shared" si="116"/>
        <v>194.8</v>
      </c>
      <c r="CO39" s="79">
        <v>14</v>
      </c>
      <c r="CP39" s="2"/>
      <c r="CQ39" s="34">
        <f t="shared" si="126"/>
        <v>0</v>
      </c>
      <c r="CR39" s="34">
        <f t="shared" si="127"/>
        <v>0</v>
      </c>
      <c r="CS39" s="34">
        <f t="shared" si="117"/>
        <v>0</v>
      </c>
      <c r="CT39" s="34">
        <f t="shared" si="118"/>
        <v>0</v>
      </c>
      <c r="CU39" s="34">
        <f t="shared" si="119"/>
        <v>0</v>
      </c>
      <c r="CV39" s="34">
        <f t="shared" si="120"/>
        <v>0</v>
      </c>
      <c r="CW39" s="34">
        <f t="shared" si="121"/>
        <v>545</v>
      </c>
      <c r="CX39" s="34">
        <f t="shared" si="122"/>
        <v>429</v>
      </c>
      <c r="CY39" s="34">
        <f t="shared" si="123"/>
        <v>0</v>
      </c>
      <c r="CZ39" s="34">
        <f t="shared" si="124"/>
        <v>0</v>
      </c>
      <c r="DA39" s="34">
        <f t="shared" si="125"/>
        <v>0</v>
      </c>
      <c r="DB39" s="19"/>
      <c r="DC39" s="34">
        <f t="shared" si="34"/>
        <v>545</v>
      </c>
      <c r="DD39" s="34">
        <f t="shared" si="35"/>
        <v>429</v>
      </c>
      <c r="DE39" s="34">
        <f t="shared" si="36"/>
        <v>0</v>
      </c>
      <c r="DF39" s="34">
        <f t="shared" si="37"/>
        <v>0</v>
      </c>
      <c r="DG39" s="34">
        <f t="shared" si="38"/>
        <v>0</v>
      </c>
    </row>
    <row r="40" spans="1:123" x14ac:dyDescent="0.2">
      <c r="A40" s="20" t="s">
        <v>177</v>
      </c>
      <c r="B40" s="109">
        <v>1978</v>
      </c>
      <c r="C40" s="22" t="s">
        <v>76</v>
      </c>
      <c r="D40" s="10"/>
      <c r="E40" s="7">
        <f t="shared" si="94"/>
        <v>0</v>
      </c>
      <c r="F40" s="3"/>
      <c r="G40" s="3"/>
      <c r="H40" s="3"/>
      <c r="I40" s="3"/>
      <c r="J40" s="3"/>
      <c r="K40" s="11">
        <f t="shared" si="95"/>
        <v>0</v>
      </c>
      <c r="L40" s="10"/>
      <c r="M40" s="7">
        <f t="shared" si="96"/>
        <v>0</v>
      </c>
      <c r="N40" s="3"/>
      <c r="O40" s="3"/>
      <c r="P40" s="3"/>
      <c r="Q40" s="3"/>
      <c r="R40" s="3"/>
      <c r="S40" s="11">
        <f t="shared" si="97"/>
        <v>0</v>
      </c>
      <c r="T40" s="10"/>
      <c r="U40" s="7">
        <f t="shared" si="98"/>
        <v>0</v>
      </c>
      <c r="V40" s="3"/>
      <c r="W40" s="3"/>
      <c r="X40" s="3"/>
      <c r="Y40" s="3"/>
      <c r="Z40" s="3"/>
      <c r="AA40" s="11">
        <f t="shared" si="99"/>
        <v>0</v>
      </c>
      <c r="AB40" s="10"/>
      <c r="AC40" s="7">
        <f t="shared" si="100"/>
        <v>0</v>
      </c>
      <c r="AD40" s="3"/>
      <c r="AE40" s="3"/>
      <c r="AF40" s="3"/>
      <c r="AG40" s="3"/>
      <c r="AH40" s="3"/>
      <c r="AI40" s="11">
        <f t="shared" si="101"/>
        <v>0</v>
      </c>
      <c r="AJ40" s="10">
        <v>509</v>
      </c>
      <c r="AK40" s="7">
        <f t="shared" si="102"/>
        <v>509</v>
      </c>
      <c r="AL40" s="3"/>
      <c r="AM40" s="3"/>
      <c r="AN40" s="3">
        <v>40</v>
      </c>
      <c r="AO40" s="3">
        <v>110</v>
      </c>
      <c r="AP40" s="3"/>
      <c r="AQ40" s="11">
        <f t="shared" si="103"/>
        <v>659</v>
      </c>
      <c r="AR40" s="10"/>
      <c r="AS40" s="30">
        <f t="shared" si="104"/>
        <v>0</v>
      </c>
      <c r="AT40" s="57"/>
      <c r="AU40" s="3"/>
      <c r="AV40" s="3"/>
      <c r="AW40" s="3"/>
      <c r="AX40" s="3"/>
      <c r="AY40" s="11">
        <f t="shared" si="105"/>
        <v>0</v>
      </c>
      <c r="AZ40" s="10"/>
      <c r="BA40" s="30">
        <f t="shared" si="106"/>
        <v>0</v>
      </c>
      <c r="BB40" s="57"/>
      <c r="BC40" s="3"/>
      <c r="BD40" s="3"/>
      <c r="BE40" s="3"/>
      <c r="BF40" s="3"/>
      <c r="BG40" s="11">
        <f t="shared" si="107"/>
        <v>0</v>
      </c>
      <c r="BH40" s="10"/>
      <c r="BI40" s="30">
        <f t="shared" si="108"/>
        <v>0</v>
      </c>
      <c r="BJ40" s="3"/>
      <c r="BK40" s="3"/>
      <c r="BL40" s="3"/>
      <c r="BM40" s="3"/>
      <c r="BN40" s="3"/>
      <c r="BO40" s="11">
        <f t="shared" si="109"/>
        <v>0</v>
      </c>
      <c r="BP40" s="10"/>
      <c r="BQ40" s="7">
        <f t="shared" si="110"/>
        <v>0</v>
      </c>
      <c r="BR40" s="3"/>
      <c r="BS40" s="3"/>
      <c r="BT40" s="3"/>
      <c r="BU40" s="3"/>
      <c r="BV40" s="3"/>
      <c r="BW40" s="11">
        <f t="shared" si="111"/>
        <v>0</v>
      </c>
      <c r="BX40" s="2"/>
      <c r="BY40" s="7">
        <f t="shared" si="112"/>
        <v>0</v>
      </c>
      <c r="BZ40" s="57"/>
      <c r="CA40" s="3"/>
      <c r="CB40" s="3"/>
      <c r="CC40" s="3"/>
      <c r="CD40" s="5"/>
      <c r="CE40" s="11">
        <f t="shared" si="113"/>
        <v>0</v>
      </c>
      <c r="CF40" s="10"/>
      <c r="CG40" s="7">
        <f t="shared" si="114"/>
        <v>0</v>
      </c>
      <c r="CH40" s="3"/>
      <c r="CI40" s="3"/>
      <c r="CJ40" s="3"/>
      <c r="CK40" s="3"/>
      <c r="CL40" s="3"/>
      <c r="CM40" s="11">
        <f t="shared" si="115"/>
        <v>0</v>
      </c>
      <c r="CN40" s="62">
        <f t="shared" si="116"/>
        <v>131.80000000000001</v>
      </c>
      <c r="CO40" s="79">
        <v>15</v>
      </c>
      <c r="CP40" s="2"/>
      <c r="CQ40" s="34">
        <f t="shared" si="126"/>
        <v>0</v>
      </c>
      <c r="CR40" s="34">
        <f t="shared" si="127"/>
        <v>0</v>
      </c>
      <c r="CS40" s="34">
        <f t="shared" si="117"/>
        <v>0</v>
      </c>
      <c r="CT40" s="34">
        <f t="shared" si="118"/>
        <v>0</v>
      </c>
      <c r="CU40" s="34">
        <f t="shared" si="119"/>
        <v>659</v>
      </c>
      <c r="CV40" s="34">
        <f t="shared" si="120"/>
        <v>0</v>
      </c>
      <c r="CW40" s="34">
        <f t="shared" si="121"/>
        <v>0</v>
      </c>
      <c r="CX40" s="34">
        <f t="shared" si="122"/>
        <v>0</v>
      </c>
      <c r="CY40" s="34">
        <f t="shared" si="123"/>
        <v>0</v>
      </c>
      <c r="CZ40" s="34">
        <f t="shared" si="124"/>
        <v>0</v>
      </c>
      <c r="DA40" s="34">
        <f t="shared" si="125"/>
        <v>0</v>
      </c>
      <c r="DB40" s="19"/>
      <c r="DC40" s="34">
        <f t="shared" si="34"/>
        <v>659</v>
      </c>
      <c r="DD40" s="34">
        <f t="shared" si="35"/>
        <v>0</v>
      </c>
      <c r="DE40" s="34">
        <f t="shared" si="36"/>
        <v>0</v>
      </c>
      <c r="DF40" s="34">
        <f t="shared" si="37"/>
        <v>0</v>
      </c>
      <c r="DG40" s="34">
        <f t="shared" si="38"/>
        <v>0</v>
      </c>
    </row>
    <row r="41" spans="1:123" x14ac:dyDescent="0.2">
      <c r="A41" s="20" t="s">
        <v>133</v>
      </c>
      <c r="B41" s="109">
        <v>1984</v>
      </c>
      <c r="C41" s="22" t="s">
        <v>76</v>
      </c>
      <c r="D41" s="10"/>
      <c r="E41" s="7">
        <f t="shared" si="94"/>
        <v>0</v>
      </c>
      <c r="F41" s="3"/>
      <c r="G41" s="3"/>
      <c r="H41" s="3"/>
      <c r="I41" s="3"/>
      <c r="J41" s="3"/>
      <c r="K41" s="11">
        <f t="shared" si="95"/>
        <v>0</v>
      </c>
      <c r="L41" s="10">
        <v>440</v>
      </c>
      <c r="M41" s="7">
        <f t="shared" si="96"/>
        <v>528</v>
      </c>
      <c r="N41" s="3"/>
      <c r="O41" s="3"/>
      <c r="P41" s="3"/>
      <c r="Q41" s="3">
        <v>130</v>
      </c>
      <c r="R41" s="3"/>
      <c r="S41" s="11">
        <f t="shared" si="97"/>
        <v>658</v>
      </c>
      <c r="T41" s="10"/>
      <c r="U41" s="7">
        <f t="shared" si="98"/>
        <v>0</v>
      </c>
      <c r="V41" s="3"/>
      <c r="W41" s="3"/>
      <c r="X41" s="3"/>
      <c r="Y41" s="3"/>
      <c r="Z41" s="3"/>
      <c r="AA41" s="11">
        <f t="shared" si="99"/>
        <v>0</v>
      </c>
      <c r="AB41" s="10"/>
      <c r="AC41" s="7">
        <f t="shared" si="100"/>
        <v>0</v>
      </c>
      <c r="AD41" s="3"/>
      <c r="AE41" s="3"/>
      <c r="AF41" s="3"/>
      <c r="AG41" s="3"/>
      <c r="AH41" s="3"/>
      <c r="AI41" s="11">
        <f t="shared" si="101"/>
        <v>0</v>
      </c>
      <c r="AJ41" s="10"/>
      <c r="AK41" s="7">
        <f t="shared" si="102"/>
        <v>0</v>
      </c>
      <c r="AL41" s="3"/>
      <c r="AM41" s="3"/>
      <c r="AN41" s="3"/>
      <c r="AO41" s="3"/>
      <c r="AP41" s="3"/>
      <c r="AQ41" s="11">
        <f t="shared" si="103"/>
        <v>0</v>
      </c>
      <c r="AR41" s="10"/>
      <c r="AS41" s="30">
        <f t="shared" si="104"/>
        <v>0</v>
      </c>
      <c r="AT41" s="57"/>
      <c r="AU41" s="3"/>
      <c r="AV41" s="3"/>
      <c r="AW41" s="3"/>
      <c r="AX41" s="3"/>
      <c r="AY41" s="11">
        <f t="shared" si="105"/>
        <v>0</v>
      </c>
      <c r="AZ41" s="10"/>
      <c r="BA41" s="30">
        <f t="shared" si="106"/>
        <v>0</v>
      </c>
      <c r="BB41" s="57"/>
      <c r="BC41" s="3"/>
      <c r="BD41" s="3"/>
      <c r="BE41" s="3"/>
      <c r="BF41" s="3"/>
      <c r="BG41" s="11">
        <f t="shared" si="107"/>
        <v>0</v>
      </c>
      <c r="BH41" s="10"/>
      <c r="BI41" s="30">
        <f t="shared" si="108"/>
        <v>0</v>
      </c>
      <c r="BJ41" s="3"/>
      <c r="BK41" s="3"/>
      <c r="BL41" s="3"/>
      <c r="BM41" s="3"/>
      <c r="BN41" s="3"/>
      <c r="BO41" s="11">
        <f t="shared" si="109"/>
        <v>0</v>
      </c>
      <c r="BP41" s="10"/>
      <c r="BQ41" s="7">
        <f t="shared" si="110"/>
        <v>0</v>
      </c>
      <c r="BR41" s="3"/>
      <c r="BS41" s="3"/>
      <c r="BT41" s="3"/>
      <c r="BU41" s="3"/>
      <c r="BV41" s="3"/>
      <c r="BW41" s="11">
        <f t="shared" si="111"/>
        <v>0</v>
      </c>
      <c r="BX41" s="2"/>
      <c r="BY41" s="7">
        <f t="shared" si="112"/>
        <v>0</v>
      </c>
      <c r="BZ41" s="57"/>
      <c r="CA41" s="3"/>
      <c r="CB41" s="3"/>
      <c r="CC41" s="3"/>
      <c r="CD41" s="5"/>
      <c r="CE41" s="11">
        <f t="shared" si="113"/>
        <v>0</v>
      </c>
      <c r="CF41" s="10"/>
      <c r="CG41" s="7">
        <f t="shared" si="114"/>
        <v>0</v>
      </c>
      <c r="CH41" s="3"/>
      <c r="CI41" s="3"/>
      <c r="CJ41" s="3"/>
      <c r="CK41" s="3"/>
      <c r="CL41" s="3"/>
      <c r="CM41" s="11">
        <f t="shared" si="115"/>
        <v>0</v>
      </c>
      <c r="CN41" s="62">
        <f t="shared" si="116"/>
        <v>131.6</v>
      </c>
      <c r="CO41" s="79">
        <v>16</v>
      </c>
      <c r="CP41" s="2"/>
      <c r="CQ41" s="34">
        <f t="shared" si="126"/>
        <v>0</v>
      </c>
      <c r="CR41" s="34">
        <f t="shared" si="127"/>
        <v>658</v>
      </c>
      <c r="CS41" s="34">
        <f t="shared" si="117"/>
        <v>0</v>
      </c>
      <c r="CT41" s="34">
        <f t="shared" si="118"/>
        <v>0</v>
      </c>
      <c r="CU41" s="34">
        <f t="shared" si="119"/>
        <v>0</v>
      </c>
      <c r="CV41" s="34">
        <f t="shared" si="120"/>
        <v>0</v>
      </c>
      <c r="CW41" s="34">
        <f t="shared" si="121"/>
        <v>0</v>
      </c>
      <c r="CX41" s="34">
        <f t="shared" si="122"/>
        <v>0</v>
      </c>
      <c r="CY41" s="34">
        <f t="shared" si="123"/>
        <v>0</v>
      </c>
      <c r="CZ41" s="34">
        <f t="shared" si="124"/>
        <v>0</v>
      </c>
      <c r="DA41" s="34">
        <f t="shared" si="125"/>
        <v>0</v>
      </c>
      <c r="DB41" s="19"/>
      <c r="DC41" s="34">
        <f t="shared" si="34"/>
        <v>658</v>
      </c>
      <c r="DD41" s="34">
        <f t="shared" si="35"/>
        <v>0</v>
      </c>
      <c r="DE41" s="34">
        <f t="shared" si="36"/>
        <v>0</v>
      </c>
      <c r="DF41" s="34">
        <f t="shared" si="37"/>
        <v>0</v>
      </c>
      <c r="DG41" s="34">
        <f t="shared" si="38"/>
        <v>0</v>
      </c>
    </row>
    <row r="42" spans="1:123" x14ac:dyDescent="0.2">
      <c r="A42" s="20" t="s">
        <v>173</v>
      </c>
      <c r="B42" s="109">
        <v>1950</v>
      </c>
      <c r="C42" s="22" t="s">
        <v>91</v>
      </c>
      <c r="D42" s="10"/>
      <c r="E42" s="7">
        <f t="shared" si="94"/>
        <v>0</v>
      </c>
      <c r="F42" s="3"/>
      <c r="G42" s="3"/>
      <c r="H42" s="3"/>
      <c r="I42" s="3"/>
      <c r="J42" s="3"/>
      <c r="K42" s="11">
        <f t="shared" si="95"/>
        <v>0</v>
      </c>
      <c r="L42" s="10"/>
      <c r="M42" s="7">
        <f t="shared" si="96"/>
        <v>0</v>
      </c>
      <c r="N42" s="3"/>
      <c r="O42" s="3"/>
      <c r="P42" s="3"/>
      <c r="Q42" s="3"/>
      <c r="R42" s="3"/>
      <c r="S42" s="11">
        <f t="shared" si="97"/>
        <v>0</v>
      </c>
      <c r="T42" s="10">
        <v>397</v>
      </c>
      <c r="U42" s="7">
        <f t="shared" si="98"/>
        <v>397</v>
      </c>
      <c r="V42" s="3"/>
      <c r="W42" s="3"/>
      <c r="X42" s="3">
        <v>200</v>
      </c>
      <c r="Y42" s="3">
        <v>30</v>
      </c>
      <c r="Z42" s="3"/>
      <c r="AA42" s="11">
        <f t="shared" si="99"/>
        <v>627</v>
      </c>
      <c r="AB42" s="10"/>
      <c r="AC42" s="7">
        <f t="shared" si="100"/>
        <v>0</v>
      </c>
      <c r="AD42" s="3"/>
      <c r="AE42" s="3"/>
      <c r="AF42" s="3"/>
      <c r="AG42" s="3"/>
      <c r="AH42" s="3"/>
      <c r="AI42" s="11">
        <f t="shared" si="101"/>
        <v>0</v>
      </c>
      <c r="AJ42" s="10"/>
      <c r="AK42" s="7">
        <f t="shared" si="102"/>
        <v>0</v>
      </c>
      <c r="AL42" s="3"/>
      <c r="AM42" s="3"/>
      <c r="AN42" s="3"/>
      <c r="AO42" s="3"/>
      <c r="AP42" s="3"/>
      <c r="AQ42" s="11">
        <f t="shared" si="103"/>
        <v>0</v>
      </c>
      <c r="AR42" s="10"/>
      <c r="AS42" s="30">
        <f t="shared" si="104"/>
        <v>0</v>
      </c>
      <c r="AT42" s="57"/>
      <c r="AU42" s="3"/>
      <c r="AV42" s="3"/>
      <c r="AW42" s="3"/>
      <c r="AX42" s="3"/>
      <c r="AY42" s="11">
        <f t="shared" si="105"/>
        <v>0</v>
      </c>
      <c r="AZ42" s="10"/>
      <c r="BA42" s="30">
        <f t="shared" si="106"/>
        <v>0</v>
      </c>
      <c r="BB42" s="57"/>
      <c r="BC42" s="3"/>
      <c r="BD42" s="3"/>
      <c r="BE42" s="3"/>
      <c r="BF42" s="3"/>
      <c r="BG42" s="11">
        <f t="shared" si="107"/>
        <v>0</v>
      </c>
      <c r="BH42" s="10"/>
      <c r="BI42" s="30">
        <f t="shared" si="108"/>
        <v>0</v>
      </c>
      <c r="BJ42" s="3"/>
      <c r="BK42" s="3"/>
      <c r="BL42" s="3"/>
      <c r="BM42" s="3"/>
      <c r="BN42" s="3"/>
      <c r="BO42" s="11">
        <f t="shared" si="109"/>
        <v>0</v>
      </c>
      <c r="BP42" s="10"/>
      <c r="BQ42" s="7">
        <f t="shared" si="110"/>
        <v>0</v>
      </c>
      <c r="BR42" s="3"/>
      <c r="BS42" s="3"/>
      <c r="BT42" s="3"/>
      <c r="BU42" s="3"/>
      <c r="BV42" s="3"/>
      <c r="BW42" s="11">
        <f t="shared" si="111"/>
        <v>0</v>
      </c>
      <c r="BX42" s="2"/>
      <c r="BY42" s="7">
        <f t="shared" si="112"/>
        <v>0</v>
      </c>
      <c r="BZ42" s="57"/>
      <c r="CA42" s="3"/>
      <c r="CB42" s="3"/>
      <c r="CC42" s="3"/>
      <c r="CD42" s="5"/>
      <c r="CE42" s="11">
        <f t="shared" si="113"/>
        <v>0</v>
      </c>
      <c r="CF42" s="10"/>
      <c r="CG42" s="7">
        <f t="shared" si="114"/>
        <v>0</v>
      </c>
      <c r="CH42" s="3"/>
      <c r="CI42" s="3"/>
      <c r="CJ42" s="3"/>
      <c r="CK42" s="3"/>
      <c r="CL42" s="3"/>
      <c r="CM42" s="11">
        <f t="shared" si="115"/>
        <v>0</v>
      </c>
      <c r="CN42" s="62">
        <f t="shared" si="116"/>
        <v>125.4</v>
      </c>
      <c r="CO42" s="79">
        <v>17</v>
      </c>
      <c r="CP42" s="2"/>
      <c r="CQ42" s="34">
        <f t="shared" si="126"/>
        <v>0</v>
      </c>
      <c r="CR42" s="34">
        <f t="shared" si="127"/>
        <v>0</v>
      </c>
      <c r="CS42" s="34">
        <f t="shared" si="117"/>
        <v>627</v>
      </c>
      <c r="CT42" s="34">
        <f t="shared" si="118"/>
        <v>0</v>
      </c>
      <c r="CU42" s="34">
        <f t="shared" si="119"/>
        <v>0</v>
      </c>
      <c r="CV42" s="34">
        <f t="shared" si="120"/>
        <v>0</v>
      </c>
      <c r="CW42" s="34">
        <f t="shared" si="121"/>
        <v>0</v>
      </c>
      <c r="CX42" s="34">
        <f t="shared" si="122"/>
        <v>0</v>
      </c>
      <c r="CY42" s="34">
        <f t="shared" si="123"/>
        <v>0</v>
      </c>
      <c r="CZ42" s="34">
        <f t="shared" si="124"/>
        <v>0</v>
      </c>
      <c r="DA42" s="34">
        <f t="shared" si="125"/>
        <v>0</v>
      </c>
      <c r="DB42" s="19"/>
      <c r="DC42" s="34">
        <f t="shared" si="34"/>
        <v>627</v>
      </c>
      <c r="DD42" s="34">
        <f t="shared" si="35"/>
        <v>0</v>
      </c>
      <c r="DE42" s="34">
        <f t="shared" si="36"/>
        <v>0</v>
      </c>
      <c r="DF42" s="34">
        <f t="shared" si="37"/>
        <v>0</v>
      </c>
      <c r="DG42" s="34">
        <f t="shared" si="38"/>
        <v>0</v>
      </c>
    </row>
    <row r="43" spans="1:123" x14ac:dyDescent="0.2">
      <c r="A43" s="20" t="s">
        <v>190</v>
      </c>
      <c r="B43" s="109">
        <v>1973</v>
      </c>
      <c r="C43" s="22" t="s">
        <v>33</v>
      </c>
      <c r="D43" s="10"/>
      <c r="E43" s="7">
        <f t="shared" si="94"/>
        <v>0</v>
      </c>
      <c r="F43" s="3"/>
      <c r="G43" s="3"/>
      <c r="H43" s="3"/>
      <c r="I43" s="3"/>
      <c r="J43" s="3"/>
      <c r="K43" s="11">
        <f t="shared" si="95"/>
        <v>0</v>
      </c>
      <c r="L43" s="10"/>
      <c r="M43" s="7">
        <f t="shared" si="96"/>
        <v>0</v>
      </c>
      <c r="N43" s="3"/>
      <c r="O43" s="3"/>
      <c r="P43" s="3"/>
      <c r="Q43" s="3"/>
      <c r="R43" s="3"/>
      <c r="S43" s="11">
        <f t="shared" si="97"/>
        <v>0</v>
      </c>
      <c r="T43" s="10"/>
      <c r="U43" s="7">
        <f t="shared" si="98"/>
        <v>0</v>
      </c>
      <c r="V43" s="3"/>
      <c r="W43" s="3"/>
      <c r="X43" s="3"/>
      <c r="Y43" s="3"/>
      <c r="Z43" s="3"/>
      <c r="AA43" s="11">
        <f t="shared" si="99"/>
        <v>0</v>
      </c>
      <c r="AB43" s="10"/>
      <c r="AC43" s="7">
        <f t="shared" si="100"/>
        <v>0</v>
      </c>
      <c r="AD43" s="3"/>
      <c r="AE43" s="3"/>
      <c r="AF43" s="3"/>
      <c r="AG43" s="3"/>
      <c r="AH43" s="3"/>
      <c r="AI43" s="11">
        <f t="shared" si="101"/>
        <v>0</v>
      </c>
      <c r="AJ43" s="10"/>
      <c r="AK43" s="7">
        <f t="shared" si="102"/>
        <v>0</v>
      </c>
      <c r="AL43" s="3"/>
      <c r="AM43" s="3"/>
      <c r="AN43" s="3"/>
      <c r="AO43" s="3"/>
      <c r="AP43" s="3"/>
      <c r="AQ43" s="11">
        <f t="shared" si="103"/>
        <v>0</v>
      </c>
      <c r="AR43" s="10"/>
      <c r="AS43" s="30">
        <f t="shared" si="104"/>
        <v>0</v>
      </c>
      <c r="AT43" s="57"/>
      <c r="AU43" s="3"/>
      <c r="AV43" s="3"/>
      <c r="AW43" s="3"/>
      <c r="AX43" s="3"/>
      <c r="AY43" s="11">
        <f t="shared" si="105"/>
        <v>0</v>
      </c>
      <c r="AZ43" s="10">
        <v>441</v>
      </c>
      <c r="BA43" s="30">
        <f t="shared" si="106"/>
        <v>441</v>
      </c>
      <c r="BB43" s="57"/>
      <c r="BC43" s="3"/>
      <c r="BD43" s="3">
        <v>100</v>
      </c>
      <c r="BE43" s="3">
        <v>70</v>
      </c>
      <c r="BF43" s="3"/>
      <c r="BG43" s="11">
        <f t="shared" si="107"/>
        <v>611</v>
      </c>
      <c r="BH43" s="10"/>
      <c r="BI43" s="30">
        <f t="shared" si="108"/>
        <v>0</v>
      </c>
      <c r="BJ43" s="3"/>
      <c r="BK43" s="3"/>
      <c r="BL43" s="3"/>
      <c r="BM43" s="3"/>
      <c r="BN43" s="3"/>
      <c r="BO43" s="11">
        <f t="shared" si="109"/>
        <v>0</v>
      </c>
      <c r="BP43" s="10"/>
      <c r="BQ43" s="7">
        <f t="shared" si="110"/>
        <v>0</v>
      </c>
      <c r="BR43" s="3"/>
      <c r="BS43" s="3"/>
      <c r="BT43" s="3"/>
      <c r="BU43" s="3"/>
      <c r="BV43" s="3"/>
      <c r="BW43" s="11">
        <f t="shared" si="111"/>
        <v>0</v>
      </c>
      <c r="BX43" s="2"/>
      <c r="BY43" s="7">
        <f t="shared" si="112"/>
        <v>0</v>
      </c>
      <c r="BZ43" s="57"/>
      <c r="CA43" s="3"/>
      <c r="CB43" s="3"/>
      <c r="CC43" s="3"/>
      <c r="CD43" s="5"/>
      <c r="CE43" s="11">
        <f t="shared" si="113"/>
        <v>0</v>
      </c>
      <c r="CF43" s="10"/>
      <c r="CG43" s="7">
        <f t="shared" si="114"/>
        <v>0</v>
      </c>
      <c r="CH43" s="3"/>
      <c r="CI43" s="3"/>
      <c r="CJ43" s="3"/>
      <c r="CK43" s="3"/>
      <c r="CL43" s="3"/>
      <c r="CM43" s="11">
        <f t="shared" si="115"/>
        <v>0</v>
      </c>
      <c r="CN43" s="62">
        <f t="shared" si="116"/>
        <v>122.2</v>
      </c>
      <c r="CO43" s="79">
        <v>18</v>
      </c>
      <c r="CP43" s="2"/>
      <c r="CQ43" s="34">
        <f t="shared" si="126"/>
        <v>0</v>
      </c>
      <c r="CR43" s="34">
        <f t="shared" si="127"/>
        <v>0</v>
      </c>
      <c r="CS43" s="34">
        <f t="shared" si="117"/>
        <v>0</v>
      </c>
      <c r="CT43" s="34">
        <f t="shared" si="118"/>
        <v>0</v>
      </c>
      <c r="CU43" s="34">
        <f t="shared" si="119"/>
        <v>0</v>
      </c>
      <c r="CV43" s="34">
        <f t="shared" si="120"/>
        <v>0</v>
      </c>
      <c r="CW43" s="34">
        <f t="shared" si="121"/>
        <v>611</v>
      </c>
      <c r="CX43" s="34">
        <f t="shared" si="122"/>
        <v>0</v>
      </c>
      <c r="CY43" s="34">
        <f t="shared" si="123"/>
        <v>0</v>
      </c>
      <c r="CZ43" s="34">
        <f t="shared" si="124"/>
        <v>0</v>
      </c>
      <c r="DA43" s="34">
        <f t="shared" si="125"/>
        <v>0</v>
      </c>
      <c r="DB43" s="19"/>
      <c r="DC43" s="34">
        <f t="shared" si="34"/>
        <v>611</v>
      </c>
      <c r="DD43" s="34">
        <f t="shared" si="35"/>
        <v>0</v>
      </c>
      <c r="DE43" s="34">
        <f t="shared" si="36"/>
        <v>0</v>
      </c>
      <c r="DF43" s="34">
        <f t="shared" si="37"/>
        <v>0</v>
      </c>
      <c r="DG43" s="34">
        <f t="shared" si="38"/>
        <v>0</v>
      </c>
    </row>
    <row r="44" spans="1:123" x14ac:dyDescent="0.2">
      <c r="A44" s="20" t="s">
        <v>75</v>
      </c>
      <c r="B44" s="109">
        <v>1983</v>
      </c>
      <c r="C44" s="22" t="s">
        <v>33</v>
      </c>
      <c r="D44" s="10"/>
      <c r="E44" s="7">
        <f t="shared" si="94"/>
        <v>0</v>
      </c>
      <c r="F44" s="3"/>
      <c r="G44" s="3"/>
      <c r="H44" s="3"/>
      <c r="I44" s="3"/>
      <c r="J44" s="3"/>
      <c r="K44" s="11">
        <f t="shared" si="95"/>
        <v>0</v>
      </c>
      <c r="L44" s="10"/>
      <c r="M44" s="7">
        <f t="shared" si="96"/>
        <v>0</v>
      </c>
      <c r="N44" s="3"/>
      <c r="O44" s="3"/>
      <c r="P44" s="3"/>
      <c r="Q44" s="3"/>
      <c r="R44" s="3"/>
      <c r="S44" s="11">
        <f t="shared" si="97"/>
        <v>0</v>
      </c>
      <c r="T44" s="10"/>
      <c r="U44" s="7">
        <f t="shared" si="98"/>
        <v>0</v>
      </c>
      <c r="V44" s="3"/>
      <c r="W44" s="3"/>
      <c r="X44" s="3"/>
      <c r="Y44" s="3"/>
      <c r="Z44" s="3"/>
      <c r="AA44" s="11">
        <f t="shared" si="99"/>
        <v>0</v>
      </c>
      <c r="AB44" s="10"/>
      <c r="AC44" s="7">
        <f t="shared" si="100"/>
        <v>0</v>
      </c>
      <c r="AD44" s="3"/>
      <c r="AE44" s="3"/>
      <c r="AF44" s="3"/>
      <c r="AG44" s="3"/>
      <c r="AH44" s="3"/>
      <c r="AI44" s="11">
        <f t="shared" si="101"/>
        <v>0</v>
      </c>
      <c r="AJ44" s="10"/>
      <c r="AK44" s="7">
        <f t="shared" si="102"/>
        <v>0</v>
      </c>
      <c r="AL44" s="3"/>
      <c r="AM44" s="3"/>
      <c r="AN44" s="3"/>
      <c r="AO44" s="3"/>
      <c r="AP44" s="3"/>
      <c r="AQ44" s="11">
        <f t="shared" si="103"/>
        <v>0</v>
      </c>
      <c r="AR44" s="10">
        <v>302</v>
      </c>
      <c r="AS44" s="30">
        <f t="shared" si="104"/>
        <v>302</v>
      </c>
      <c r="AT44" s="57"/>
      <c r="AU44" s="3"/>
      <c r="AV44" s="3"/>
      <c r="AW44" s="3">
        <v>100</v>
      </c>
      <c r="AX44" s="3"/>
      <c r="AY44" s="11">
        <f t="shared" si="105"/>
        <v>402</v>
      </c>
      <c r="AZ44" s="10"/>
      <c r="BA44" s="30">
        <f t="shared" si="106"/>
        <v>0</v>
      </c>
      <c r="BB44" s="57"/>
      <c r="BC44" s="3"/>
      <c r="BD44" s="3"/>
      <c r="BE44" s="3"/>
      <c r="BF44" s="3"/>
      <c r="BG44" s="11">
        <f t="shared" si="107"/>
        <v>0</v>
      </c>
      <c r="BH44" s="10"/>
      <c r="BI44" s="30">
        <f t="shared" si="108"/>
        <v>0</v>
      </c>
      <c r="BJ44" s="3"/>
      <c r="BK44" s="3"/>
      <c r="BL44" s="3"/>
      <c r="BM44" s="3"/>
      <c r="BN44" s="3"/>
      <c r="BO44" s="11">
        <f t="shared" si="109"/>
        <v>0</v>
      </c>
      <c r="BP44" s="10"/>
      <c r="BQ44" s="7">
        <f t="shared" si="110"/>
        <v>0</v>
      </c>
      <c r="BR44" s="3"/>
      <c r="BS44" s="3"/>
      <c r="BT44" s="3"/>
      <c r="BU44" s="3"/>
      <c r="BV44" s="3"/>
      <c r="BW44" s="11">
        <f t="shared" si="111"/>
        <v>0</v>
      </c>
      <c r="BX44" s="2"/>
      <c r="BY44" s="7">
        <f t="shared" si="112"/>
        <v>0</v>
      </c>
      <c r="BZ44" s="57"/>
      <c r="CA44" s="3"/>
      <c r="CB44" s="3"/>
      <c r="CC44" s="3"/>
      <c r="CD44" s="5"/>
      <c r="CE44" s="11">
        <f t="shared" si="113"/>
        <v>0</v>
      </c>
      <c r="CF44" s="10"/>
      <c r="CG44" s="7">
        <f t="shared" si="114"/>
        <v>0</v>
      </c>
      <c r="CH44" s="3"/>
      <c r="CI44" s="3"/>
      <c r="CJ44" s="3"/>
      <c r="CK44" s="3"/>
      <c r="CL44" s="3"/>
      <c r="CM44" s="11">
        <f t="shared" si="115"/>
        <v>0</v>
      </c>
      <c r="CN44" s="62">
        <f t="shared" si="116"/>
        <v>80.400000000000006</v>
      </c>
      <c r="CO44" s="79">
        <v>19</v>
      </c>
      <c r="CP44" s="2"/>
      <c r="CQ44" s="34">
        <f t="shared" si="126"/>
        <v>0</v>
      </c>
      <c r="CR44" s="34">
        <f t="shared" si="127"/>
        <v>0</v>
      </c>
      <c r="CS44" s="34">
        <f t="shared" si="117"/>
        <v>0</v>
      </c>
      <c r="CT44" s="34">
        <f t="shared" si="118"/>
        <v>0</v>
      </c>
      <c r="CU44" s="34">
        <f t="shared" si="119"/>
        <v>0</v>
      </c>
      <c r="CV44" s="34">
        <f t="shared" si="120"/>
        <v>402</v>
      </c>
      <c r="CW44" s="34">
        <f t="shared" si="121"/>
        <v>0</v>
      </c>
      <c r="CX44" s="34">
        <f t="shared" si="122"/>
        <v>0</v>
      </c>
      <c r="CY44" s="34">
        <f t="shared" si="123"/>
        <v>0</v>
      </c>
      <c r="CZ44" s="34">
        <f t="shared" si="124"/>
        <v>0</v>
      </c>
      <c r="DA44" s="34">
        <f t="shared" si="125"/>
        <v>0</v>
      </c>
      <c r="DB44" s="19"/>
      <c r="DC44" s="34">
        <f t="shared" si="34"/>
        <v>402</v>
      </c>
      <c r="DD44" s="34">
        <f t="shared" si="35"/>
        <v>0</v>
      </c>
      <c r="DE44" s="34">
        <f t="shared" si="36"/>
        <v>0</v>
      </c>
      <c r="DF44" s="34">
        <f t="shared" si="37"/>
        <v>0</v>
      </c>
      <c r="DG44" s="34">
        <f t="shared" si="38"/>
        <v>0</v>
      </c>
    </row>
    <row r="45" spans="1:123" x14ac:dyDescent="0.2">
      <c r="A45" s="20" t="s">
        <v>193</v>
      </c>
      <c r="B45" s="109">
        <v>1984</v>
      </c>
      <c r="C45" s="22" t="s">
        <v>91</v>
      </c>
      <c r="D45" s="10"/>
      <c r="E45" s="7">
        <f t="shared" si="94"/>
        <v>0</v>
      </c>
      <c r="F45" s="3"/>
      <c r="G45" s="3"/>
      <c r="H45" s="3"/>
      <c r="I45" s="3"/>
      <c r="J45" s="3"/>
      <c r="K45" s="11">
        <f t="shared" si="95"/>
        <v>0</v>
      </c>
      <c r="L45" s="10"/>
      <c r="M45" s="7">
        <f t="shared" si="96"/>
        <v>0</v>
      </c>
      <c r="N45" s="3"/>
      <c r="O45" s="3"/>
      <c r="P45" s="3"/>
      <c r="Q45" s="3"/>
      <c r="R45" s="3"/>
      <c r="S45" s="11">
        <f t="shared" si="97"/>
        <v>0</v>
      </c>
      <c r="T45" s="10"/>
      <c r="U45" s="7">
        <f t="shared" si="98"/>
        <v>0</v>
      </c>
      <c r="V45" s="3"/>
      <c r="W45" s="3"/>
      <c r="X45" s="3"/>
      <c r="Y45" s="3"/>
      <c r="Z45" s="3"/>
      <c r="AA45" s="11">
        <f t="shared" si="99"/>
        <v>0</v>
      </c>
      <c r="AB45" s="10"/>
      <c r="AC45" s="7">
        <f t="shared" si="100"/>
        <v>0</v>
      </c>
      <c r="AD45" s="3"/>
      <c r="AE45" s="3"/>
      <c r="AF45" s="3"/>
      <c r="AG45" s="3"/>
      <c r="AH45" s="3"/>
      <c r="AI45" s="11">
        <f t="shared" si="101"/>
        <v>0</v>
      </c>
      <c r="AJ45" s="10"/>
      <c r="AK45" s="7">
        <f t="shared" si="102"/>
        <v>0</v>
      </c>
      <c r="AL45" s="3"/>
      <c r="AM45" s="3"/>
      <c r="AN45" s="3"/>
      <c r="AO45" s="3"/>
      <c r="AP45" s="3"/>
      <c r="AQ45" s="11">
        <f t="shared" si="103"/>
        <v>0</v>
      </c>
      <c r="AR45" s="10"/>
      <c r="AS45" s="30">
        <f t="shared" si="104"/>
        <v>0</v>
      </c>
      <c r="AT45" s="57"/>
      <c r="AU45" s="3"/>
      <c r="AV45" s="3"/>
      <c r="AW45" s="3"/>
      <c r="AX45" s="3"/>
      <c r="AY45" s="11">
        <f t="shared" si="105"/>
        <v>0</v>
      </c>
      <c r="AZ45" s="10">
        <v>272</v>
      </c>
      <c r="BA45" s="30">
        <f t="shared" si="106"/>
        <v>272</v>
      </c>
      <c r="BB45" s="57"/>
      <c r="BC45" s="3"/>
      <c r="BD45" s="3">
        <v>20</v>
      </c>
      <c r="BE45" s="3">
        <v>70</v>
      </c>
      <c r="BF45" s="3"/>
      <c r="BG45" s="11">
        <f t="shared" si="107"/>
        <v>362</v>
      </c>
      <c r="BH45" s="10"/>
      <c r="BI45" s="30">
        <f t="shared" si="108"/>
        <v>0</v>
      </c>
      <c r="BJ45" s="3"/>
      <c r="BK45" s="3"/>
      <c r="BL45" s="3"/>
      <c r="BM45" s="3"/>
      <c r="BN45" s="3"/>
      <c r="BO45" s="11">
        <f t="shared" si="109"/>
        <v>0</v>
      </c>
      <c r="BP45" s="10"/>
      <c r="BQ45" s="7">
        <f t="shared" si="110"/>
        <v>0</v>
      </c>
      <c r="BR45" s="3"/>
      <c r="BS45" s="3"/>
      <c r="BT45" s="3"/>
      <c r="BU45" s="3"/>
      <c r="BV45" s="3"/>
      <c r="BW45" s="11">
        <f t="shared" si="111"/>
        <v>0</v>
      </c>
      <c r="BX45" s="2"/>
      <c r="BY45" s="7">
        <f t="shared" si="112"/>
        <v>0</v>
      </c>
      <c r="BZ45" s="57"/>
      <c r="CA45" s="3"/>
      <c r="CB45" s="3"/>
      <c r="CC45" s="3"/>
      <c r="CD45" s="5"/>
      <c r="CE45" s="11">
        <f t="shared" si="113"/>
        <v>0</v>
      </c>
      <c r="CF45" s="10"/>
      <c r="CG45" s="7">
        <f t="shared" si="114"/>
        <v>0</v>
      </c>
      <c r="CH45" s="3"/>
      <c r="CI45" s="3"/>
      <c r="CJ45" s="3"/>
      <c r="CK45" s="3"/>
      <c r="CL45" s="3"/>
      <c r="CM45" s="11">
        <f t="shared" si="115"/>
        <v>0</v>
      </c>
      <c r="CN45" s="62">
        <f t="shared" si="116"/>
        <v>72.400000000000006</v>
      </c>
      <c r="CO45" s="79">
        <v>20</v>
      </c>
      <c r="CP45" s="2"/>
      <c r="CQ45" s="34">
        <f t="shared" si="126"/>
        <v>0</v>
      </c>
      <c r="CR45" s="34">
        <f t="shared" si="127"/>
        <v>0</v>
      </c>
      <c r="CS45" s="34">
        <f t="shared" si="117"/>
        <v>0</v>
      </c>
      <c r="CT45" s="34">
        <f t="shared" si="118"/>
        <v>0</v>
      </c>
      <c r="CU45" s="34">
        <f t="shared" si="119"/>
        <v>0</v>
      </c>
      <c r="CV45" s="34">
        <f t="shared" si="120"/>
        <v>0</v>
      </c>
      <c r="CW45" s="34">
        <f t="shared" si="121"/>
        <v>362</v>
      </c>
      <c r="CX45" s="34">
        <f t="shared" si="122"/>
        <v>0</v>
      </c>
      <c r="CY45" s="34">
        <f t="shared" si="123"/>
        <v>0</v>
      </c>
      <c r="CZ45" s="34">
        <f t="shared" si="124"/>
        <v>0</v>
      </c>
      <c r="DA45" s="34">
        <f t="shared" si="125"/>
        <v>0</v>
      </c>
      <c r="DB45" s="19"/>
      <c r="DC45" s="34">
        <f t="shared" si="34"/>
        <v>362</v>
      </c>
      <c r="DD45" s="34">
        <f t="shared" si="35"/>
        <v>0</v>
      </c>
      <c r="DE45" s="34">
        <f t="shared" si="36"/>
        <v>0</v>
      </c>
      <c r="DF45" s="34">
        <f t="shared" si="37"/>
        <v>0</v>
      </c>
      <c r="DG45" s="34">
        <f t="shared" si="38"/>
        <v>0</v>
      </c>
    </row>
    <row r="46" spans="1:123" x14ac:dyDescent="0.2">
      <c r="A46" s="20" t="s">
        <v>192</v>
      </c>
      <c r="B46" s="109">
        <v>2003</v>
      </c>
      <c r="C46" s="22" t="s">
        <v>91</v>
      </c>
      <c r="D46" s="10"/>
      <c r="E46" s="7">
        <f t="shared" si="94"/>
        <v>0</v>
      </c>
      <c r="F46" s="3"/>
      <c r="G46" s="3"/>
      <c r="H46" s="3"/>
      <c r="I46" s="3"/>
      <c r="J46" s="3"/>
      <c r="K46" s="11">
        <f t="shared" si="95"/>
        <v>0</v>
      </c>
      <c r="L46" s="10"/>
      <c r="M46" s="7">
        <f t="shared" si="96"/>
        <v>0</v>
      </c>
      <c r="N46" s="3"/>
      <c r="O46" s="3"/>
      <c r="P46" s="3"/>
      <c r="Q46" s="3"/>
      <c r="R46" s="3"/>
      <c r="S46" s="11">
        <f t="shared" si="97"/>
        <v>0</v>
      </c>
      <c r="T46" s="10"/>
      <c r="U46" s="7">
        <f t="shared" si="98"/>
        <v>0</v>
      </c>
      <c r="V46" s="3"/>
      <c r="W46" s="3"/>
      <c r="X46" s="3"/>
      <c r="Y46" s="3"/>
      <c r="Z46" s="3"/>
      <c r="AA46" s="11">
        <f t="shared" si="99"/>
        <v>0</v>
      </c>
      <c r="AB46" s="10"/>
      <c r="AC46" s="7">
        <f t="shared" si="100"/>
        <v>0</v>
      </c>
      <c r="AD46" s="3"/>
      <c r="AE46" s="3"/>
      <c r="AF46" s="3"/>
      <c r="AG46" s="3"/>
      <c r="AH46" s="3"/>
      <c r="AI46" s="11">
        <f t="shared" si="101"/>
        <v>0</v>
      </c>
      <c r="AJ46" s="10"/>
      <c r="AK46" s="7">
        <f t="shared" si="102"/>
        <v>0</v>
      </c>
      <c r="AL46" s="3"/>
      <c r="AM46" s="3"/>
      <c r="AN46" s="3"/>
      <c r="AO46" s="3"/>
      <c r="AP46" s="3"/>
      <c r="AQ46" s="11">
        <f t="shared" si="103"/>
        <v>0</v>
      </c>
      <c r="AR46" s="10"/>
      <c r="AS46" s="30">
        <f t="shared" si="104"/>
        <v>0</v>
      </c>
      <c r="AT46" s="57"/>
      <c r="AU46" s="3"/>
      <c r="AV46" s="3"/>
      <c r="AW46" s="3"/>
      <c r="AX46" s="3"/>
      <c r="AY46" s="11">
        <f t="shared" si="105"/>
        <v>0</v>
      </c>
      <c r="AZ46" s="10">
        <v>135</v>
      </c>
      <c r="BA46" s="30">
        <f t="shared" si="106"/>
        <v>135</v>
      </c>
      <c r="BB46" s="57"/>
      <c r="BC46" s="3"/>
      <c r="BD46" s="3">
        <v>30</v>
      </c>
      <c r="BE46" s="3">
        <v>70</v>
      </c>
      <c r="BF46" s="3"/>
      <c r="BG46" s="11">
        <f t="shared" si="107"/>
        <v>235</v>
      </c>
      <c r="BH46" s="10"/>
      <c r="BI46" s="30">
        <f t="shared" si="108"/>
        <v>0</v>
      </c>
      <c r="BJ46" s="3"/>
      <c r="BK46" s="3"/>
      <c r="BL46" s="3"/>
      <c r="BM46" s="3"/>
      <c r="BN46" s="3"/>
      <c r="BO46" s="11">
        <f t="shared" si="109"/>
        <v>0</v>
      </c>
      <c r="BP46" s="10"/>
      <c r="BQ46" s="7">
        <f t="shared" si="110"/>
        <v>0</v>
      </c>
      <c r="BR46" s="3"/>
      <c r="BS46" s="3"/>
      <c r="BT46" s="3"/>
      <c r="BU46" s="3"/>
      <c r="BV46" s="3"/>
      <c r="BW46" s="11">
        <f t="shared" si="111"/>
        <v>0</v>
      </c>
      <c r="BX46" s="2"/>
      <c r="BY46" s="7">
        <f t="shared" si="112"/>
        <v>0</v>
      </c>
      <c r="BZ46" s="57"/>
      <c r="CA46" s="3"/>
      <c r="CB46" s="3"/>
      <c r="CC46" s="3"/>
      <c r="CD46" s="5"/>
      <c r="CE46" s="11">
        <f t="shared" si="113"/>
        <v>0</v>
      </c>
      <c r="CF46" s="10"/>
      <c r="CG46" s="7">
        <f t="shared" si="114"/>
        <v>0</v>
      </c>
      <c r="CH46" s="3"/>
      <c r="CI46" s="3"/>
      <c r="CJ46" s="3"/>
      <c r="CK46" s="3"/>
      <c r="CL46" s="3"/>
      <c r="CM46" s="11">
        <f t="shared" si="115"/>
        <v>0</v>
      </c>
      <c r="CN46" s="62">
        <f t="shared" si="116"/>
        <v>47</v>
      </c>
      <c r="CO46" s="79">
        <v>21</v>
      </c>
      <c r="CP46" s="2"/>
      <c r="CQ46" s="34">
        <f t="shared" si="126"/>
        <v>0</v>
      </c>
      <c r="CR46" s="34">
        <f t="shared" si="127"/>
        <v>0</v>
      </c>
      <c r="CS46" s="34">
        <f t="shared" si="117"/>
        <v>0</v>
      </c>
      <c r="CT46" s="34">
        <f t="shared" si="118"/>
        <v>0</v>
      </c>
      <c r="CU46" s="34">
        <f t="shared" si="119"/>
        <v>0</v>
      </c>
      <c r="CV46" s="34">
        <f t="shared" si="120"/>
        <v>0</v>
      </c>
      <c r="CW46" s="34">
        <f t="shared" si="121"/>
        <v>235</v>
      </c>
      <c r="CX46" s="34">
        <f t="shared" si="122"/>
        <v>0</v>
      </c>
      <c r="CY46" s="34">
        <f t="shared" si="123"/>
        <v>0</v>
      </c>
      <c r="CZ46" s="34">
        <f t="shared" si="124"/>
        <v>0</v>
      </c>
      <c r="DA46" s="34">
        <f t="shared" si="125"/>
        <v>0</v>
      </c>
      <c r="DB46" s="19"/>
      <c r="DC46" s="34">
        <f t="shared" si="34"/>
        <v>235</v>
      </c>
      <c r="DD46" s="34">
        <f t="shared" si="35"/>
        <v>0</v>
      </c>
      <c r="DE46" s="34">
        <f t="shared" si="36"/>
        <v>0</v>
      </c>
      <c r="DF46" s="34">
        <f t="shared" si="37"/>
        <v>0</v>
      </c>
      <c r="DG46" s="34">
        <f t="shared" si="38"/>
        <v>0</v>
      </c>
    </row>
    <row r="47" spans="1:123" x14ac:dyDescent="0.2">
      <c r="A47" s="71" t="s">
        <v>141</v>
      </c>
      <c r="B47" s="114"/>
      <c r="C47" s="64"/>
      <c r="D47" s="64"/>
      <c r="E47" s="64"/>
      <c r="F47" s="64"/>
      <c r="G47" s="64"/>
      <c r="H47" s="64"/>
      <c r="I47" s="64"/>
      <c r="J47" s="64"/>
      <c r="K47" s="64"/>
      <c r="L47" s="2"/>
      <c r="M47" s="19"/>
      <c r="N47" s="2"/>
      <c r="O47" s="2"/>
      <c r="P47" s="2"/>
      <c r="Q47" s="2"/>
      <c r="R47" s="2"/>
      <c r="S47" s="19"/>
      <c r="T47" s="2"/>
      <c r="U47" s="19"/>
      <c r="V47" s="2"/>
      <c r="W47" s="2"/>
      <c r="X47" s="2"/>
      <c r="Y47" s="2"/>
      <c r="Z47" s="2"/>
      <c r="AA47" s="19"/>
      <c r="AB47" s="2"/>
      <c r="AC47" s="19"/>
      <c r="AD47" s="2"/>
      <c r="AE47" s="2"/>
      <c r="AF47" s="2"/>
      <c r="AG47" s="2"/>
      <c r="AH47" s="2"/>
      <c r="AI47" s="19"/>
      <c r="AJ47" s="2"/>
      <c r="AK47" s="19"/>
      <c r="AL47" s="2"/>
      <c r="AM47" s="2"/>
      <c r="AN47" s="2"/>
      <c r="AO47" s="2"/>
      <c r="AP47" s="2"/>
      <c r="AQ47" s="19"/>
      <c r="AR47" s="2"/>
      <c r="AS47" s="42"/>
      <c r="AT47" s="2"/>
      <c r="AU47" s="2"/>
      <c r="AV47" s="2"/>
      <c r="AW47" s="2"/>
      <c r="AX47" s="2"/>
      <c r="AY47" s="19"/>
      <c r="AZ47" s="2"/>
      <c r="BA47" s="19"/>
      <c r="BB47" s="2"/>
      <c r="BC47" s="2"/>
      <c r="BD47" s="2"/>
      <c r="BE47" s="2"/>
      <c r="BF47" s="2"/>
      <c r="BG47" s="19"/>
      <c r="BH47" s="2"/>
      <c r="BI47" s="42"/>
      <c r="BJ47" s="2"/>
      <c r="BK47" s="2"/>
      <c r="BL47" s="2"/>
      <c r="BM47" s="2"/>
      <c r="BN47" s="2"/>
      <c r="BO47" s="19"/>
      <c r="BP47" s="2"/>
      <c r="BQ47" s="19"/>
      <c r="BR47" s="2"/>
      <c r="BS47" s="2"/>
      <c r="BT47" s="2"/>
      <c r="BU47" s="2"/>
      <c r="BV47" s="2"/>
      <c r="BW47" s="19"/>
      <c r="BX47" s="2"/>
      <c r="BY47" s="19"/>
      <c r="BZ47" s="2"/>
      <c r="CA47" s="2"/>
      <c r="CB47" s="2"/>
      <c r="CC47" s="2"/>
      <c r="CD47" s="2"/>
      <c r="CE47" s="19"/>
      <c r="CF47" s="2"/>
      <c r="CG47" s="19"/>
      <c r="CH47" s="2"/>
      <c r="CI47" s="2"/>
      <c r="CJ47" s="2"/>
      <c r="CK47" s="2"/>
      <c r="CL47" s="2"/>
      <c r="CM47" s="19"/>
      <c r="CN47" s="65"/>
      <c r="CO47" s="2"/>
      <c r="CP47" s="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19"/>
      <c r="DC47" s="42"/>
      <c r="DD47" s="42"/>
      <c r="DE47" s="42"/>
      <c r="DF47" s="42"/>
      <c r="DG47" s="42"/>
      <c r="DH47" s="2"/>
    </row>
    <row r="48" spans="1:123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2"/>
      <c r="M48" s="19"/>
      <c r="N48" s="2"/>
      <c r="O48" s="2"/>
      <c r="P48" s="2"/>
      <c r="Q48" s="2"/>
      <c r="R48" s="2"/>
      <c r="S48" s="19"/>
      <c r="T48" s="2"/>
      <c r="U48" s="19"/>
      <c r="V48" s="2"/>
      <c r="W48" s="2"/>
      <c r="X48" s="2"/>
      <c r="Y48" s="2"/>
      <c r="Z48" s="2"/>
      <c r="AA48" s="19"/>
      <c r="AB48" s="2"/>
      <c r="AC48" s="19"/>
      <c r="AD48" s="2"/>
      <c r="AE48" s="2"/>
      <c r="AF48" s="2"/>
      <c r="AG48" s="2"/>
      <c r="AH48" s="2"/>
      <c r="AI48" s="19"/>
      <c r="AJ48" s="2"/>
      <c r="AK48" s="19"/>
      <c r="AL48" s="2"/>
      <c r="AM48" s="2"/>
      <c r="AN48" s="2"/>
      <c r="AO48" s="2"/>
      <c r="AP48" s="2"/>
      <c r="AQ48" s="19"/>
      <c r="AR48" s="2"/>
      <c r="AS48" s="42"/>
      <c r="AT48" s="2"/>
      <c r="AU48" s="2"/>
      <c r="AV48" s="2"/>
      <c r="AW48" s="2"/>
      <c r="AX48" s="2"/>
      <c r="AY48" s="19"/>
      <c r="AZ48" s="2"/>
      <c r="BA48" s="19"/>
      <c r="BB48" s="2"/>
      <c r="BC48" s="2"/>
      <c r="BD48" s="2"/>
      <c r="BE48" s="2"/>
      <c r="BF48" s="2"/>
      <c r="BG48" s="19"/>
      <c r="BH48" s="2"/>
      <c r="BI48" s="42"/>
      <c r="BJ48" s="2"/>
      <c r="BK48" s="2"/>
      <c r="BL48" s="2"/>
      <c r="BM48" s="2"/>
      <c r="BN48" s="2"/>
      <c r="BO48" s="19"/>
      <c r="BP48" s="2"/>
      <c r="BQ48" s="19"/>
      <c r="BR48" s="2"/>
      <c r="BS48" s="2"/>
      <c r="BT48" s="2"/>
      <c r="BU48" s="2"/>
      <c r="BV48" s="2"/>
      <c r="BW48" s="19"/>
      <c r="BX48" s="2"/>
      <c r="BY48" s="19"/>
      <c r="BZ48" s="2"/>
      <c r="CA48" s="2"/>
      <c r="CB48" s="2"/>
      <c r="CC48" s="2"/>
      <c r="CD48" s="2"/>
      <c r="CE48" s="19"/>
      <c r="CF48" s="2"/>
      <c r="CG48" s="19"/>
      <c r="CH48" s="2"/>
      <c r="CI48" s="2"/>
      <c r="CJ48" s="2"/>
      <c r="CK48" s="2"/>
      <c r="CL48" s="2"/>
      <c r="CM48" s="19"/>
      <c r="CN48" s="65"/>
      <c r="CO48" s="2"/>
      <c r="CP48" s="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19"/>
      <c r="DC48" s="42"/>
      <c r="DD48" s="42"/>
      <c r="DE48" s="42"/>
      <c r="DF48" s="42"/>
      <c r="DG48" s="42"/>
      <c r="DH48" s="2"/>
    </row>
    <row r="49" spans="1:112" x14ac:dyDescent="0.2">
      <c r="A49" s="38"/>
      <c r="B49" s="115"/>
      <c r="C49" s="66"/>
      <c r="D49" s="66"/>
      <c r="E49" s="66"/>
      <c r="F49" s="66"/>
      <c r="G49" s="66"/>
      <c r="H49" s="66"/>
      <c r="I49" s="66"/>
      <c r="J49" s="66"/>
      <c r="K49" s="66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2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2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5"/>
      <c r="CO49" s="2"/>
      <c r="CP49" s="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19"/>
      <c r="DC49" s="42"/>
      <c r="DD49" s="42"/>
      <c r="DE49" s="42"/>
      <c r="DF49" s="42"/>
      <c r="DG49" s="42"/>
      <c r="DH49" s="2"/>
    </row>
    <row r="50" spans="1:112" x14ac:dyDescent="0.2">
      <c r="A50" s="15"/>
      <c r="B50" s="60"/>
      <c r="C50" s="15"/>
      <c r="D50" s="15"/>
      <c r="E50" s="15"/>
      <c r="F50" s="15"/>
      <c r="G50" s="15"/>
      <c r="H50" s="15"/>
      <c r="I50" s="15"/>
      <c r="J50" s="15"/>
      <c r="K50" s="15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2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2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5"/>
      <c r="CO50" s="2"/>
      <c r="CP50" s="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19"/>
      <c r="DC50" s="42"/>
      <c r="DD50" s="42"/>
      <c r="DE50" s="42"/>
      <c r="DF50" s="42"/>
      <c r="DG50" s="42"/>
      <c r="DH50" s="2"/>
    </row>
    <row r="51" spans="1:112" x14ac:dyDescent="0.2">
      <c r="A51" s="15"/>
      <c r="B51" s="60"/>
      <c r="C51" s="15"/>
      <c r="D51" s="15"/>
      <c r="E51" s="15"/>
      <c r="F51" s="15"/>
      <c r="G51" s="15"/>
      <c r="H51" s="15"/>
      <c r="I51" s="15"/>
      <c r="J51" s="15"/>
      <c r="K51" s="15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2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2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5"/>
      <c r="CO51" s="2"/>
      <c r="CP51" s="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19"/>
      <c r="DC51" s="42"/>
      <c r="DD51" s="42"/>
      <c r="DE51" s="42"/>
      <c r="DF51" s="42"/>
      <c r="DG51" s="42"/>
      <c r="DH51" s="2"/>
    </row>
    <row r="52" spans="1:112" x14ac:dyDescent="0.2">
      <c r="A52" s="15"/>
      <c r="B52" s="60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2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2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5"/>
      <c r="CO52" s="2"/>
      <c r="CP52" s="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19"/>
      <c r="DC52" s="42"/>
      <c r="DD52" s="42"/>
      <c r="DE52" s="42"/>
      <c r="DF52" s="42"/>
      <c r="DG52" s="42"/>
      <c r="DH52" s="2"/>
    </row>
    <row r="53" spans="1:112" x14ac:dyDescent="0.2">
      <c r="A53" s="15"/>
      <c r="B53" s="60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2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2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5"/>
      <c r="CO53" s="2"/>
      <c r="CP53" s="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19"/>
      <c r="DC53" s="42"/>
      <c r="DD53" s="42"/>
      <c r="DE53" s="42"/>
      <c r="DF53" s="42"/>
      <c r="DG53" s="42"/>
      <c r="DH53" s="2"/>
    </row>
    <row r="54" spans="1:112" x14ac:dyDescent="0.2">
      <c r="A54" s="15"/>
      <c r="B54" s="60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2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2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5"/>
      <c r="CO54" s="2"/>
      <c r="CP54" s="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19"/>
      <c r="DC54" s="42"/>
      <c r="DD54" s="42"/>
      <c r="DE54" s="42"/>
      <c r="DF54" s="42"/>
      <c r="DG54" s="42"/>
      <c r="DH54" s="2"/>
    </row>
    <row r="55" spans="1:112" x14ac:dyDescent="0.2">
      <c r="A55" s="15"/>
      <c r="B55" s="60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2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2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5"/>
      <c r="CO55" s="2"/>
      <c r="CP55" s="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19"/>
      <c r="DC55" s="42"/>
      <c r="DD55" s="42"/>
      <c r="DE55" s="42"/>
      <c r="DF55" s="42"/>
      <c r="DG55" s="42"/>
      <c r="DH55" s="2"/>
    </row>
    <row r="56" spans="1:112" x14ac:dyDescent="0.2">
      <c r="A56" s="15"/>
      <c r="B56" s="60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2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2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5"/>
      <c r="CO56" s="2"/>
      <c r="CP56" s="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19"/>
      <c r="DC56" s="42"/>
      <c r="DD56" s="42"/>
      <c r="DE56" s="42"/>
      <c r="DF56" s="42"/>
      <c r="DG56" s="42"/>
      <c r="DH56" s="2"/>
    </row>
    <row r="57" spans="1:112" x14ac:dyDescent="0.2">
      <c r="A57" s="15"/>
      <c r="B57" s="60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2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2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5"/>
      <c r="CO57" s="2"/>
      <c r="CP57" s="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19"/>
      <c r="DC57" s="42"/>
      <c r="DD57" s="42"/>
      <c r="DE57" s="42"/>
      <c r="DF57" s="42"/>
      <c r="DG57" s="42"/>
      <c r="DH57" s="2"/>
    </row>
    <row r="58" spans="1:112" x14ac:dyDescent="0.2">
      <c r="A58" s="15"/>
      <c r="B58" s="60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2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2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5"/>
      <c r="CO58" s="2"/>
      <c r="CP58" s="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19"/>
      <c r="DC58" s="42"/>
      <c r="DD58" s="42"/>
      <c r="DE58" s="42"/>
      <c r="DF58" s="42"/>
      <c r="DG58" s="42"/>
      <c r="DH58" s="2"/>
    </row>
    <row r="59" spans="1:112" x14ac:dyDescent="0.2">
      <c r="A59" s="15"/>
      <c r="B59" s="60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2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2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5"/>
      <c r="CO59" s="2"/>
      <c r="CP59" s="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19"/>
      <c r="DC59" s="42"/>
      <c r="DD59" s="42"/>
      <c r="DE59" s="42"/>
      <c r="DF59" s="42"/>
      <c r="DG59" s="42"/>
      <c r="DH59" s="2"/>
    </row>
    <row r="60" spans="1:112" x14ac:dyDescent="0.2">
      <c r="A60" s="15"/>
      <c r="B60" s="60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2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2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5"/>
      <c r="CO60" s="2"/>
      <c r="CP60" s="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19"/>
      <c r="DC60" s="42"/>
      <c r="DD60" s="42"/>
      <c r="DE60" s="42"/>
      <c r="DF60" s="42"/>
      <c r="DG60" s="42"/>
      <c r="DH60" s="2"/>
    </row>
    <row r="61" spans="1:112" x14ac:dyDescent="0.2">
      <c r="A61" s="15"/>
      <c r="B61" s="60"/>
      <c r="C61" s="40"/>
      <c r="D61" s="40"/>
      <c r="E61" s="40"/>
      <c r="F61" s="40"/>
      <c r="G61" s="40"/>
      <c r="H61" s="40"/>
      <c r="I61" s="40"/>
      <c r="J61" s="40"/>
      <c r="K61" s="40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2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2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5"/>
      <c r="CO61" s="2"/>
      <c r="CP61" s="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19"/>
      <c r="DC61" s="42"/>
      <c r="DD61" s="42"/>
      <c r="DE61" s="42"/>
      <c r="DF61" s="42"/>
      <c r="DG61" s="42"/>
      <c r="DH61" s="2"/>
    </row>
    <row r="62" spans="1:112" x14ac:dyDescent="0.2">
      <c r="A62" s="15"/>
      <c r="B62" s="60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2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2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5"/>
      <c r="CO62" s="2"/>
      <c r="CP62" s="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19"/>
      <c r="DC62" s="42"/>
      <c r="DD62" s="42"/>
      <c r="DE62" s="42"/>
      <c r="DF62" s="42"/>
      <c r="DG62" s="42"/>
      <c r="DH62" s="2"/>
    </row>
    <row r="63" spans="1:112" x14ac:dyDescent="0.2">
      <c r="A63" s="15"/>
      <c r="B63" s="60"/>
      <c r="C63" s="15"/>
      <c r="D63" s="15"/>
      <c r="E63" s="15"/>
      <c r="F63" s="15"/>
      <c r="G63" s="15"/>
      <c r="H63" s="15"/>
      <c r="I63" s="15"/>
      <c r="J63" s="15"/>
      <c r="K63" s="15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2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2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5"/>
      <c r="CO63" s="2"/>
      <c r="CP63" s="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19"/>
      <c r="DC63" s="42"/>
      <c r="DD63" s="42"/>
      <c r="DE63" s="42"/>
      <c r="DF63" s="42"/>
      <c r="DG63" s="42"/>
      <c r="DH63" s="2"/>
    </row>
    <row r="64" spans="1:112" x14ac:dyDescent="0.2">
      <c r="A64" s="15"/>
      <c r="B64" s="60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2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2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5"/>
      <c r="CO64" s="2"/>
      <c r="CP64" s="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19"/>
      <c r="DC64" s="42"/>
      <c r="DD64" s="42"/>
      <c r="DE64" s="42"/>
      <c r="DF64" s="42"/>
      <c r="DG64" s="42"/>
      <c r="DH64" s="2"/>
    </row>
    <row r="65" spans="1:112" x14ac:dyDescent="0.2">
      <c r="A65" s="40"/>
      <c r="B65" s="51"/>
      <c r="C65" s="40"/>
      <c r="D65" s="40"/>
      <c r="E65" s="40"/>
      <c r="F65" s="40"/>
      <c r="G65" s="40"/>
      <c r="H65" s="40"/>
      <c r="I65" s="40"/>
      <c r="J65" s="40"/>
      <c r="K65" s="40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19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19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2"/>
      <c r="CO65" s="2"/>
      <c r="CP65" s="2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2"/>
    </row>
    <row r="66" spans="1:112" x14ac:dyDescent="0.2">
      <c r="A66" s="40"/>
      <c r="B66" s="51"/>
      <c r="C66" s="40"/>
      <c r="D66" s="40"/>
      <c r="E66" s="40"/>
      <c r="F66" s="40"/>
      <c r="G66" s="40"/>
      <c r="H66" s="40"/>
      <c r="I66" s="40"/>
      <c r="J66" s="40"/>
      <c r="K66" s="40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19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19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2"/>
      <c r="CO66" s="2"/>
      <c r="CP66" s="2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2"/>
    </row>
  </sheetData>
  <sortState ref="A26:CN49">
    <sortCondition descending="1" ref="CN26:CN49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Arūnas Gurevičius</cp:lastModifiedBy>
  <cp:lastPrinted>2017-06-05T15:36:59Z</cp:lastPrinted>
  <dcterms:created xsi:type="dcterms:W3CDTF">2002-02-18T11:55:02Z</dcterms:created>
  <dcterms:modified xsi:type="dcterms:W3CDTF">2018-12-19T10:40:09Z</dcterms:modified>
</cp:coreProperties>
</file>